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ersonal\maestria\modulo 12 GestionPública\GAM Sucre\"/>
    </mc:Choice>
  </mc:AlternateContent>
  <bookViews>
    <workbookView xWindow="0" yWindow="0" windowWidth="20490" windowHeight="7155" firstSheet="1" activeTab="2"/>
  </bookViews>
  <sheets>
    <sheet name="OFERTA ELECTORAL" sheetId="5" r:id="rId1"/>
    <sheet name="MATRIZ GENERAL DE SEGUIMIENTO" sheetId="3" r:id="rId2"/>
    <sheet name="JOSE LUIS" sheetId="2" r:id="rId3"/>
    <sheet name="RESUMEN SEGUIMIENTO" sheetId="4" r:id="rId4"/>
    <sheet name="BASE DE DATOS" sheetId="6" r:id="rId5"/>
    <sheet name="ANALISIS" sheetId="7" r:id="rId6"/>
    <sheet name="Hoja5" sheetId="8" r:id="rId7"/>
  </sheets>
  <externalReferences>
    <externalReference r:id="rId8"/>
    <externalReference r:id="rId9"/>
  </externalReferences>
  <calcPr calcId="152511"/>
  <pivotCaches>
    <pivotCache cacheId="0" r:id="rId10"/>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8" l="1"/>
  <c r="E31" i="8"/>
  <c r="E32" i="8"/>
  <c r="E27" i="8"/>
  <c r="E26" i="8"/>
  <c r="E28" i="8"/>
  <c r="E29" i="8"/>
  <c r="E30" i="8"/>
  <c r="E23" i="8"/>
  <c r="E22" i="8"/>
  <c r="E21" i="8"/>
  <c r="E20" i="8"/>
  <c r="E18" i="8"/>
  <c r="D4" i="8"/>
  <c r="C3" i="8" s="1"/>
  <c r="L38" i="6"/>
  <c r="K38" i="6"/>
  <c r="I38" i="6"/>
  <c r="H38" i="6"/>
  <c r="G38" i="6"/>
  <c r="F38" i="6"/>
  <c r="E38" i="6"/>
  <c r="L37" i="6"/>
  <c r="K37" i="6"/>
  <c r="I37" i="6"/>
  <c r="H37" i="6"/>
  <c r="G37" i="6"/>
  <c r="F37" i="6"/>
  <c r="E37" i="6"/>
  <c r="L36" i="6"/>
  <c r="K36" i="6"/>
  <c r="I36" i="6"/>
  <c r="H36" i="6"/>
  <c r="G36" i="6"/>
  <c r="F36" i="6"/>
  <c r="E36" i="6"/>
  <c r="L35" i="6"/>
  <c r="K35" i="6"/>
  <c r="I35" i="6"/>
  <c r="H35" i="6"/>
  <c r="G35" i="6"/>
  <c r="F35" i="6"/>
  <c r="E35" i="6"/>
  <c r="L34" i="6"/>
  <c r="K34" i="6"/>
  <c r="I34" i="6"/>
  <c r="H34" i="6"/>
  <c r="G34" i="6"/>
  <c r="F34" i="6"/>
  <c r="E34" i="6"/>
  <c r="K33" i="6"/>
  <c r="L33" i="6" s="1"/>
  <c r="H33" i="6"/>
  <c r="I33" i="6" s="1"/>
  <c r="F33" i="6"/>
  <c r="E33" i="6"/>
  <c r="G33" i="6" s="1"/>
  <c r="L32" i="6"/>
  <c r="K32" i="6"/>
  <c r="I32" i="6"/>
  <c r="H32" i="6"/>
  <c r="G32" i="6"/>
  <c r="F32" i="6"/>
  <c r="E32" i="6"/>
  <c r="K31" i="6"/>
  <c r="H31" i="6"/>
  <c r="F31" i="6"/>
  <c r="E31" i="6"/>
  <c r="K30" i="6"/>
  <c r="H30" i="6"/>
  <c r="F30" i="6"/>
  <c r="G30" i="6" s="1"/>
  <c r="E30" i="6"/>
  <c r="K29" i="6"/>
  <c r="H29" i="6"/>
  <c r="F29" i="6"/>
  <c r="G29" i="6" s="1"/>
  <c r="E29" i="6"/>
  <c r="K28" i="6"/>
  <c r="H28" i="6"/>
  <c r="F28" i="6"/>
  <c r="E28" i="6"/>
  <c r="L27" i="6"/>
  <c r="K27" i="6"/>
  <c r="I27" i="6"/>
  <c r="H27" i="6"/>
  <c r="G27" i="6"/>
  <c r="F27" i="6"/>
  <c r="E27" i="6"/>
  <c r="K26" i="6"/>
  <c r="H26" i="6"/>
  <c r="F26" i="6"/>
  <c r="E26" i="6"/>
  <c r="L25" i="6"/>
  <c r="K25" i="6"/>
  <c r="I25" i="6"/>
  <c r="H25" i="6"/>
  <c r="G25" i="6"/>
  <c r="F25" i="6"/>
  <c r="E25" i="6"/>
  <c r="K24" i="6"/>
  <c r="H24" i="6"/>
  <c r="F24" i="6"/>
  <c r="E24" i="6"/>
  <c r="L23" i="6"/>
  <c r="K23" i="6"/>
  <c r="I23" i="6"/>
  <c r="H23" i="6"/>
  <c r="G23" i="6"/>
  <c r="F23" i="6"/>
  <c r="E23" i="6"/>
  <c r="K22" i="6"/>
  <c r="H22" i="6"/>
  <c r="F22" i="6"/>
  <c r="E22" i="6"/>
  <c r="L21" i="6"/>
  <c r="K21" i="6"/>
  <c r="I21" i="6"/>
  <c r="H21" i="6"/>
  <c r="G21" i="6"/>
  <c r="F21" i="6"/>
  <c r="E21" i="6"/>
  <c r="K20" i="6"/>
  <c r="H20" i="6"/>
  <c r="F20" i="6"/>
  <c r="G20" i="6" s="1"/>
  <c r="E20" i="6"/>
  <c r="L19" i="6"/>
  <c r="K19" i="6"/>
  <c r="I19" i="6"/>
  <c r="H19" i="6"/>
  <c r="G19" i="6"/>
  <c r="F19" i="6"/>
  <c r="E19" i="6"/>
  <c r="L18" i="6"/>
  <c r="K18" i="6"/>
  <c r="I18" i="6"/>
  <c r="H18" i="6"/>
  <c r="G18" i="6"/>
  <c r="F18" i="6"/>
  <c r="E18" i="6"/>
  <c r="L17" i="6"/>
  <c r="K17" i="6"/>
  <c r="I17" i="6"/>
  <c r="H17" i="6"/>
  <c r="G17" i="6"/>
  <c r="F17" i="6"/>
  <c r="E17" i="6"/>
  <c r="K16" i="6"/>
  <c r="L16" i="6" s="1"/>
  <c r="H16" i="6"/>
  <c r="I16" i="6" s="1"/>
  <c r="F16" i="6"/>
  <c r="E16" i="6"/>
  <c r="K15" i="6"/>
  <c r="H15" i="6"/>
  <c r="F15" i="6"/>
  <c r="E15" i="6"/>
  <c r="L14" i="6"/>
  <c r="K14" i="6"/>
  <c r="I14" i="6"/>
  <c r="H14" i="6"/>
  <c r="G14" i="6"/>
  <c r="F14" i="6"/>
  <c r="E14" i="6"/>
  <c r="L13" i="6"/>
  <c r="K13" i="6"/>
  <c r="I13" i="6"/>
  <c r="H13" i="6"/>
  <c r="G13" i="6"/>
  <c r="F13" i="6"/>
  <c r="E13" i="6"/>
  <c r="K12" i="6"/>
  <c r="H12" i="6"/>
  <c r="F12" i="6"/>
  <c r="E12" i="6"/>
  <c r="K11" i="6"/>
  <c r="H11" i="6"/>
  <c r="F11" i="6"/>
  <c r="E11" i="6"/>
  <c r="L10" i="6"/>
  <c r="K10" i="6"/>
  <c r="I10" i="6"/>
  <c r="H10" i="6"/>
  <c r="G10" i="6"/>
  <c r="F10" i="6"/>
  <c r="E10" i="6"/>
  <c r="L9" i="6"/>
  <c r="K9" i="6"/>
  <c r="I9" i="6"/>
  <c r="H9" i="6"/>
  <c r="G9" i="6"/>
  <c r="F9" i="6"/>
  <c r="E9" i="6"/>
  <c r="K8" i="6"/>
  <c r="L8" i="6" s="1"/>
  <c r="H8" i="6"/>
  <c r="I8" i="6" s="1"/>
  <c r="F8" i="6"/>
  <c r="E8" i="6"/>
  <c r="K7" i="6"/>
  <c r="H7" i="6"/>
  <c r="F7" i="6"/>
  <c r="E7" i="6"/>
  <c r="L6" i="6"/>
  <c r="K6" i="6"/>
  <c r="I6" i="6"/>
  <c r="H6" i="6"/>
  <c r="G6" i="6"/>
  <c r="F6" i="6"/>
  <c r="E6" i="6"/>
  <c r="K5" i="6"/>
  <c r="H5" i="6"/>
  <c r="F5" i="6"/>
  <c r="E5" i="6"/>
  <c r="L4" i="6"/>
  <c r="K4" i="6"/>
  <c r="I4" i="6"/>
  <c r="H4" i="6"/>
  <c r="G4" i="6"/>
  <c r="F4" i="6"/>
  <c r="E4" i="6"/>
  <c r="K3" i="6"/>
  <c r="H3" i="6"/>
  <c r="F3" i="6"/>
  <c r="E3" i="6"/>
  <c r="K2" i="6"/>
  <c r="H2" i="6"/>
  <c r="F2" i="6"/>
  <c r="E2" i="6"/>
  <c r="C2" i="8" l="1"/>
  <c r="I26" i="6"/>
  <c r="L29" i="6"/>
  <c r="L31" i="6"/>
  <c r="G5" i="6"/>
  <c r="G8" i="6"/>
  <c r="L12" i="6"/>
  <c r="I15" i="6"/>
  <c r="G22" i="6"/>
  <c r="L26" i="6"/>
  <c r="I3" i="6"/>
  <c r="I12" i="6"/>
  <c r="I5" i="6"/>
  <c r="L5" i="6"/>
  <c r="I11" i="6"/>
  <c r="G24" i="6"/>
  <c r="L30" i="6"/>
  <c r="I2" i="6"/>
  <c r="L2" i="6"/>
  <c r="I7" i="6"/>
  <c r="G28" i="6"/>
  <c r="G3" i="6"/>
  <c r="L22" i="6"/>
  <c r="I28" i="6"/>
  <c r="L15" i="6"/>
  <c r="L28" i="6"/>
  <c r="L11" i="6"/>
  <c r="G16" i="6"/>
  <c r="I24" i="6"/>
  <c r="I30" i="6"/>
  <c r="L3" i="6"/>
  <c r="L7" i="6"/>
  <c r="L24" i="6"/>
  <c r="G2" i="6"/>
  <c r="G12" i="6"/>
  <c r="I20" i="6"/>
  <c r="G26" i="6"/>
  <c r="G11" i="6"/>
  <c r="I22" i="6"/>
  <c r="L20" i="6"/>
  <c r="I29" i="6"/>
  <c r="I31" i="6"/>
  <c r="G7" i="6"/>
  <c r="G15" i="6"/>
  <c r="G31" i="6"/>
  <c r="P40" i="4"/>
  <c r="O40" i="4"/>
  <c r="M40" i="4"/>
  <c r="L40" i="4"/>
  <c r="K40" i="4"/>
  <c r="J40" i="4"/>
  <c r="I40" i="4"/>
  <c r="P39" i="4"/>
  <c r="O39" i="4"/>
  <c r="M39" i="4"/>
  <c r="L39" i="4"/>
  <c r="K39" i="4"/>
  <c r="J39" i="4"/>
  <c r="I39" i="4"/>
  <c r="P38" i="4"/>
  <c r="O38" i="4"/>
  <c r="M38" i="4"/>
  <c r="L38" i="4"/>
  <c r="K38" i="4"/>
  <c r="J38" i="4"/>
  <c r="I38" i="4"/>
  <c r="P37" i="4"/>
  <c r="O37" i="4"/>
  <c r="M37" i="4"/>
  <c r="L37" i="4"/>
  <c r="K37" i="4"/>
  <c r="J37" i="4"/>
  <c r="I37" i="4"/>
  <c r="P36" i="4"/>
  <c r="O36" i="4"/>
  <c r="M36" i="4"/>
  <c r="L36" i="4"/>
  <c r="K36" i="4"/>
  <c r="J36" i="4"/>
  <c r="I36" i="4"/>
  <c r="O35" i="4"/>
  <c r="L35" i="4"/>
  <c r="J35" i="4"/>
  <c r="M35" i="4" s="1"/>
  <c r="I35" i="4"/>
  <c r="P34" i="4"/>
  <c r="O34" i="4"/>
  <c r="M34" i="4"/>
  <c r="L34" i="4"/>
  <c r="K34" i="4"/>
  <c r="J34" i="4"/>
  <c r="I34" i="4"/>
  <c r="O33" i="4"/>
  <c r="P33" i="4" s="1"/>
  <c r="L33" i="4"/>
  <c r="M33" i="4" s="1"/>
  <c r="J33" i="4"/>
  <c r="K33" i="4" s="1"/>
  <c r="I33" i="4"/>
  <c r="O32" i="4"/>
  <c r="P32" i="4" s="1"/>
  <c r="L32" i="4"/>
  <c r="J32" i="4"/>
  <c r="I32" i="4"/>
  <c r="O31" i="4"/>
  <c r="P31" i="4" s="1"/>
  <c r="L31" i="4"/>
  <c r="J31" i="4"/>
  <c r="I31" i="4"/>
  <c r="O30" i="4"/>
  <c r="L30" i="4"/>
  <c r="M30" i="4" s="1"/>
  <c r="J30" i="4"/>
  <c r="I30" i="4"/>
  <c r="K30" i="4" s="1"/>
  <c r="P29" i="4"/>
  <c r="O29" i="4"/>
  <c r="M29" i="4"/>
  <c r="L29" i="4"/>
  <c r="K29" i="4"/>
  <c r="J29" i="4"/>
  <c r="I29" i="4"/>
  <c r="O28" i="4"/>
  <c r="P28" i="4" s="1"/>
  <c r="L28" i="4"/>
  <c r="J28" i="4"/>
  <c r="I28" i="4"/>
  <c r="P27" i="4"/>
  <c r="O27" i="4"/>
  <c r="M27" i="4"/>
  <c r="L27" i="4"/>
  <c r="K27" i="4"/>
  <c r="J27" i="4"/>
  <c r="I27" i="4"/>
  <c r="O26" i="4"/>
  <c r="L26" i="4"/>
  <c r="M26" i="4" s="1"/>
  <c r="J26" i="4"/>
  <c r="I26" i="4"/>
  <c r="P25" i="4"/>
  <c r="O25" i="4"/>
  <c r="M25" i="4"/>
  <c r="L25" i="4"/>
  <c r="K25" i="4"/>
  <c r="J25" i="4"/>
  <c r="I25" i="4"/>
  <c r="O24" i="4"/>
  <c r="L24" i="4"/>
  <c r="J24" i="4"/>
  <c r="I24" i="4"/>
  <c r="P23" i="4"/>
  <c r="O23" i="4"/>
  <c r="M23" i="4"/>
  <c r="L23" i="4"/>
  <c r="K23" i="4"/>
  <c r="J23" i="4"/>
  <c r="I23" i="4"/>
  <c r="O22" i="4"/>
  <c r="P22" i="4" s="1"/>
  <c r="L22" i="4"/>
  <c r="J22" i="4"/>
  <c r="I22" i="4"/>
  <c r="K22" i="4" s="1"/>
  <c r="P21" i="4"/>
  <c r="O21" i="4"/>
  <c r="M21" i="4"/>
  <c r="L21" i="4"/>
  <c r="K21" i="4"/>
  <c r="J21" i="4"/>
  <c r="I21" i="4"/>
  <c r="P20" i="4"/>
  <c r="O20" i="4"/>
  <c r="M20" i="4"/>
  <c r="L20" i="4"/>
  <c r="K20" i="4"/>
  <c r="J20" i="4"/>
  <c r="I20" i="4"/>
  <c r="P19" i="4"/>
  <c r="O19" i="4"/>
  <c r="M19" i="4"/>
  <c r="L19" i="4"/>
  <c r="K19" i="4"/>
  <c r="J19" i="4"/>
  <c r="I19" i="4"/>
  <c r="O18" i="4"/>
  <c r="L18" i="4"/>
  <c r="J18" i="4"/>
  <c r="I18" i="4"/>
  <c r="O17" i="4"/>
  <c r="L17" i="4"/>
  <c r="J17" i="4"/>
  <c r="I17" i="4"/>
  <c r="P16" i="4"/>
  <c r="O16" i="4"/>
  <c r="M16" i="4"/>
  <c r="L16" i="4"/>
  <c r="K16" i="4"/>
  <c r="J16" i="4"/>
  <c r="I16" i="4"/>
  <c r="P15" i="4"/>
  <c r="O15" i="4"/>
  <c r="M15" i="4"/>
  <c r="L15" i="4"/>
  <c r="K15" i="4"/>
  <c r="J15" i="4"/>
  <c r="I15" i="4"/>
  <c r="O14" i="4"/>
  <c r="P14" i="4" s="1"/>
  <c r="L14" i="4"/>
  <c r="M14" i="4" s="1"/>
  <c r="J14" i="4"/>
  <c r="I14" i="4"/>
  <c r="O13" i="4"/>
  <c r="L13" i="4"/>
  <c r="J13" i="4"/>
  <c r="I13" i="4"/>
  <c r="P12" i="4"/>
  <c r="O12" i="4"/>
  <c r="M12" i="4"/>
  <c r="L12" i="4"/>
  <c r="K12" i="4"/>
  <c r="J12" i="4"/>
  <c r="I12" i="4"/>
  <c r="P11" i="4"/>
  <c r="O11" i="4"/>
  <c r="M11" i="4"/>
  <c r="L11" i="4"/>
  <c r="K11" i="4"/>
  <c r="J11" i="4"/>
  <c r="I11" i="4"/>
  <c r="O10" i="4"/>
  <c r="L10" i="4"/>
  <c r="J10" i="4"/>
  <c r="P10" i="4" s="1"/>
  <c r="I10" i="4"/>
  <c r="O9" i="4"/>
  <c r="L9" i="4"/>
  <c r="J9" i="4"/>
  <c r="I9" i="4"/>
  <c r="P8" i="4"/>
  <c r="O8" i="4"/>
  <c r="M8" i="4"/>
  <c r="L8" i="4"/>
  <c r="K8" i="4"/>
  <c r="J8" i="4"/>
  <c r="I8" i="4"/>
  <c r="O7" i="4"/>
  <c r="L7" i="4"/>
  <c r="J7" i="4"/>
  <c r="I7" i="4"/>
  <c r="P6" i="4"/>
  <c r="O6" i="4"/>
  <c r="M6" i="4"/>
  <c r="L6" i="4"/>
  <c r="K6" i="4"/>
  <c r="J6" i="4"/>
  <c r="I6" i="4"/>
  <c r="O5" i="4"/>
  <c r="L5" i="4"/>
  <c r="J5" i="4"/>
  <c r="I5" i="4"/>
  <c r="O4" i="4"/>
  <c r="L4" i="4"/>
  <c r="J4" i="4"/>
  <c r="I4" i="4"/>
  <c r="O10" i="3"/>
  <c r="P10" i="3" s="1"/>
  <c r="L10" i="3"/>
  <c r="M10" i="3" s="1"/>
  <c r="J10" i="3"/>
  <c r="I10" i="3"/>
  <c r="K4" i="4" l="1"/>
  <c r="P24" i="4"/>
  <c r="P30" i="4"/>
  <c r="M9" i="4"/>
  <c r="K10" i="3"/>
  <c r="K14" i="4"/>
  <c r="M22" i="4"/>
  <c r="K28" i="4"/>
  <c r="K17" i="4"/>
  <c r="M31" i="4"/>
  <c r="K5" i="4"/>
  <c r="P9" i="4"/>
  <c r="P18" i="4"/>
  <c r="M5" i="4"/>
  <c r="M18" i="4"/>
  <c r="P26" i="4"/>
  <c r="M32" i="4"/>
  <c r="K7" i="4"/>
  <c r="K13" i="4"/>
  <c r="P35" i="4"/>
  <c r="M4" i="4"/>
  <c r="P7" i="4"/>
  <c r="K9" i="4"/>
  <c r="M13" i="4"/>
  <c r="M17" i="4"/>
  <c r="M24" i="4"/>
  <c r="K31" i="4"/>
  <c r="M10" i="4"/>
  <c r="M7" i="4"/>
  <c r="P4" i="4"/>
  <c r="P17" i="4"/>
  <c r="M28" i="4"/>
  <c r="K35" i="4"/>
  <c r="K10" i="4"/>
  <c r="K18" i="4"/>
  <c r="K26" i="4"/>
  <c r="P5" i="4"/>
  <c r="P13" i="4"/>
  <c r="K24" i="4"/>
  <c r="K32" i="4"/>
  <c r="I28" i="3"/>
  <c r="J28" i="3"/>
  <c r="O41" i="3"/>
  <c r="P41" i="3" s="1"/>
  <c r="L41" i="3"/>
  <c r="M41" i="3" s="1"/>
  <c r="J41" i="3"/>
  <c r="K41" i="3" s="1"/>
  <c r="I41" i="3"/>
  <c r="O40" i="3"/>
  <c r="L40" i="3"/>
  <c r="M40" i="3" s="1"/>
  <c r="J40" i="3"/>
  <c r="K40" i="3" s="1"/>
  <c r="I40" i="3"/>
  <c r="O39" i="3"/>
  <c r="P39" i="3" s="1"/>
  <c r="L39" i="3"/>
  <c r="M39" i="3" s="1"/>
  <c r="J39" i="3"/>
  <c r="K39" i="3" s="1"/>
  <c r="I39" i="3"/>
  <c r="P38" i="3"/>
  <c r="O38" i="3"/>
  <c r="M38" i="3"/>
  <c r="L38" i="3"/>
  <c r="J38" i="3"/>
  <c r="K38" i="3" s="1"/>
  <c r="I38" i="3"/>
  <c r="O37" i="3"/>
  <c r="P37" i="3" s="1"/>
  <c r="L37" i="3"/>
  <c r="M37" i="3" s="1"/>
  <c r="J37" i="3"/>
  <c r="K37" i="3" s="1"/>
  <c r="I37" i="3"/>
  <c r="O36" i="3"/>
  <c r="L36" i="3"/>
  <c r="J36" i="3"/>
  <c r="I36" i="3"/>
  <c r="O35" i="3"/>
  <c r="P35" i="3" s="1"/>
  <c r="L35" i="3"/>
  <c r="M35" i="3" s="1"/>
  <c r="J35" i="3"/>
  <c r="K35" i="3" s="1"/>
  <c r="I35" i="3"/>
  <c r="O34" i="3"/>
  <c r="P34" i="3" s="1"/>
  <c r="L34" i="3"/>
  <c r="J34" i="3"/>
  <c r="I34" i="3"/>
  <c r="O33" i="3"/>
  <c r="L33" i="3"/>
  <c r="J33" i="3"/>
  <c r="I33" i="3"/>
  <c r="O32" i="3"/>
  <c r="L32" i="3"/>
  <c r="J32" i="3"/>
  <c r="I32" i="3"/>
  <c r="O31" i="3"/>
  <c r="L31" i="3"/>
  <c r="J31" i="3"/>
  <c r="I31" i="3"/>
  <c r="P30" i="3"/>
  <c r="O30" i="3"/>
  <c r="M30" i="3"/>
  <c r="L30" i="3"/>
  <c r="J30" i="3"/>
  <c r="K30" i="3" s="1"/>
  <c r="I30" i="3"/>
  <c r="O29" i="3"/>
  <c r="L29" i="3"/>
  <c r="J29" i="3"/>
  <c r="I29" i="3"/>
  <c r="O28" i="3"/>
  <c r="P28" i="3" s="1"/>
  <c r="L28" i="3"/>
  <c r="M28" i="3" s="1"/>
  <c r="K28" i="3"/>
  <c r="O27" i="3"/>
  <c r="L27" i="3"/>
  <c r="J27" i="3"/>
  <c r="I27" i="3"/>
  <c r="O26" i="3"/>
  <c r="P26" i="3" s="1"/>
  <c r="L26" i="3"/>
  <c r="M26" i="3" s="1"/>
  <c r="K26" i="3"/>
  <c r="J26" i="3"/>
  <c r="I26" i="3"/>
  <c r="O25" i="3"/>
  <c r="P25" i="3" s="1"/>
  <c r="L25" i="3"/>
  <c r="M25" i="3" s="1"/>
  <c r="J25" i="3"/>
  <c r="I25" i="3"/>
  <c r="O24" i="3"/>
  <c r="P24" i="3" s="1"/>
  <c r="L24" i="3"/>
  <c r="J24" i="3"/>
  <c r="I24" i="3"/>
  <c r="O22" i="3"/>
  <c r="L22" i="3"/>
  <c r="J22" i="3"/>
  <c r="I22" i="3"/>
  <c r="P21" i="3"/>
  <c r="O21" i="3"/>
  <c r="M21" i="3"/>
  <c r="L21" i="3"/>
  <c r="K21" i="3"/>
  <c r="J21" i="3"/>
  <c r="I21" i="3"/>
  <c r="P20" i="3"/>
  <c r="O20" i="3"/>
  <c r="M20" i="3"/>
  <c r="L20" i="3"/>
  <c r="K20" i="3"/>
  <c r="J20" i="3"/>
  <c r="I20" i="3"/>
  <c r="P19" i="3"/>
  <c r="O19" i="3"/>
  <c r="M19" i="3"/>
  <c r="L19" i="3"/>
  <c r="K19" i="3"/>
  <c r="J19" i="3"/>
  <c r="I19" i="3"/>
  <c r="O18" i="3"/>
  <c r="L18" i="3"/>
  <c r="J18" i="3"/>
  <c r="I18" i="3"/>
  <c r="O17" i="3"/>
  <c r="L17" i="3"/>
  <c r="J17" i="3"/>
  <c r="I17" i="3"/>
  <c r="P16" i="3"/>
  <c r="O16" i="3"/>
  <c r="M16" i="3"/>
  <c r="L16" i="3"/>
  <c r="K16" i="3"/>
  <c r="J16" i="3"/>
  <c r="I16" i="3"/>
  <c r="P15" i="3"/>
  <c r="O15" i="3"/>
  <c r="M15" i="3"/>
  <c r="L15" i="3"/>
  <c r="K15" i="3"/>
  <c r="J15" i="3"/>
  <c r="I15" i="3"/>
  <c r="O14" i="3"/>
  <c r="L14" i="3"/>
  <c r="J14" i="3"/>
  <c r="I14" i="3"/>
  <c r="O13" i="3"/>
  <c r="L13" i="3"/>
  <c r="J13" i="3"/>
  <c r="I13" i="3"/>
  <c r="P12" i="3"/>
  <c r="O12" i="3"/>
  <c r="M12" i="3"/>
  <c r="L12" i="3"/>
  <c r="K12" i="3"/>
  <c r="J12" i="3"/>
  <c r="I12" i="3"/>
  <c r="P11" i="3"/>
  <c r="O11" i="3"/>
  <c r="M11" i="3"/>
  <c r="L11" i="3"/>
  <c r="K11" i="3"/>
  <c r="J11" i="3"/>
  <c r="I11" i="3"/>
  <c r="O9" i="3"/>
  <c r="L9" i="3"/>
  <c r="J9" i="3"/>
  <c r="I9" i="3"/>
  <c r="P8" i="3"/>
  <c r="O8" i="3"/>
  <c r="M8" i="3"/>
  <c r="L8" i="3"/>
  <c r="K8" i="3"/>
  <c r="J8" i="3"/>
  <c r="I8" i="3"/>
  <c r="O7" i="3"/>
  <c r="L7" i="3"/>
  <c r="J7" i="3"/>
  <c r="I7" i="3"/>
  <c r="P6" i="3"/>
  <c r="O6" i="3"/>
  <c r="M6" i="3"/>
  <c r="L6" i="3"/>
  <c r="K6" i="3"/>
  <c r="J6" i="3"/>
  <c r="I6" i="3"/>
  <c r="O5" i="3"/>
  <c r="L5" i="3"/>
  <c r="J5" i="3"/>
  <c r="I5" i="3"/>
  <c r="O4" i="3"/>
  <c r="L4" i="3"/>
  <c r="J4" i="3"/>
  <c r="I4" i="3"/>
  <c r="K34" i="3" l="1"/>
  <c r="K25" i="3"/>
  <c r="P27" i="3"/>
  <c r="P31" i="3"/>
  <c r="P33" i="3"/>
  <c r="K33" i="3"/>
  <c r="K36" i="3"/>
  <c r="M32" i="3"/>
  <c r="M34" i="3"/>
  <c r="M36" i="3"/>
  <c r="P36" i="3"/>
  <c r="M33" i="3"/>
  <c r="P32" i="3"/>
  <c r="K27" i="3"/>
  <c r="M27" i="3"/>
  <c r="M31" i="3"/>
  <c r="K31" i="3"/>
  <c r="P29" i="3"/>
  <c r="K29" i="3"/>
  <c r="M29" i="3"/>
  <c r="M5" i="3"/>
  <c r="P4" i="3"/>
  <c r="K32" i="3"/>
  <c r="P40" i="3"/>
  <c r="M24" i="3"/>
  <c r="K24" i="3"/>
  <c r="M18" i="3"/>
  <c r="K22" i="3"/>
  <c r="P18" i="3"/>
  <c r="P22" i="3"/>
  <c r="M22" i="3"/>
  <c r="P14" i="3"/>
  <c r="P13" i="3"/>
  <c r="K9" i="3"/>
  <c r="K17" i="3"/>
  <c r="M13" i="3"/>
  <c r="M17" i="3"/>
  <c r="P17" i="3"/>
  <c r="P9" i="3"/>
  <c r="K13" i="3"/>
  <c r="P5" i="3"/>
  <c r="K4" i="3"/>
  <c r="P7" i="3"/>
  <c r="M4" i="3"/>
  <c r="M7" i="3"/>
  <c r="K18" i="3"/>
  <c r="M9" i="3"/>
  <c r="M14" i="3"/>
  <c r="K5" i="3"/>
  <c r="K14" i="3"/>
  <c r="K7" i="3"/>
  <c r="K6" i="2"/>
  <c r="K8" i="2"/>
  <c r="K10" i="2"/>
  <c r="K11" i="2"/>
  <c r="K14" i="2"/>
  <c r="K15" i="2"/>
  <c r="K18" i="2"/>
  <c r="K19" i="2"/>
  <c r="K20" i="2"/>
  <c r="P20" i="2"/>
  <c r="P19" i="2"/>
  <c r="P18" i="2"/>
  <c r="P15" i="2"/>
  <c r="P14" i="2"/>
  <c r="P11" i="2"/>
  <c r="P10" i="2"/>
  <c r="P8" i="2"/>
  <c r="P6" i="2"/>
  <c r="O20" i="2"/>
  <c r="O19" i="2"/>
  <c r="O18" i="2"/>
  <c r="O15" i="2"/>
  <c r="O14" i="2"/>
  <c r="O11" i="2"/>
  <c r="O10" i="2"/>
  <c r="O8" i="2"/>
  <c r="O6" i="2"/>
  <c r="L4" i="2"/>
  <c r="M4" i="2" s="1"/>
  <c r="O21" i="2"/>
  <c r="M20" i="2"/>
  <c r="M19" i="2"/>
  <c r="M18" i="2"/>
  <c r="M15" i="2"/>
  <c r="M14" i="2"/>
  <c r="M11" i="2"/>
  <c r="M10" i="2"/>
  <c r="M8" i="2"/>
  <c r="M6" i="2"/>
  <c r="L21" i="2"/>
  <c r="L20" i="2"/>
  <c r="L19" i="2"/>
  <c r="L18" i="2"/>
  <c r="L17" i="2"/>
  <c r="L16" i="2"/>
  <c r="L15" i="2"/>
  <c r="L14" i="2"/>
  <c r="L13" i="2"/>
  <c r="L12" i="2"/>
  <c r="L11" i="2"/>
  <c r="L10" i="2"/>
  <c r="L9" i="2"/>
  <c r="L8" i="2"/>
  <c r="L7" i="2"/>
  <c r="L6" i="2"/>
  <c r="L5" i="2"/>
  <c r="J4" i="2"/>
  <c r="J21" i="2"/>
  <c r="J20" i="2"/>
  <c r="J19" i="2"/>
  <c r="J18" i="2"/>
  <c r="J17" i="2"/>
  <c r="J16" i="2"/>
  <c r="J15" i="2"/>
  <c r="J14" i="2"/>
  <c r="J13" i="2"/>
  <c r="J12" i="2"/>
  <c r="J11" i="2"/>
  <c r="J10" i="2"/>
  <c r="J9" i="2"/>
  <c r="K9" i="2" s="1"/>
  <c r="J8" i="2"/>
  <c r="J7" i="2"/>
  <c r="J6" i="2"/>
  <c r="J5" i="2"/>
  <c r="I4" i="2"/>
  <c r="I21" i="2"/>
  <c r="K21" i="2" s="1"/>
  <c r="I20" i="2"/>
  <c r="I19" i="2"/>
  <c r="I18" i="2"/>
  <c r="I17" i="2"/>
  <c r="I16" i="2"/>
  <c r="I15" i="2"/>
  <c r="I14" i="2"/>
  <c r="I13" i="2"/>
  <c r="K13" i="2" s="1"/>
  <c r="I12" i="2"/>
  <c r="I11" i="2"/>
  <c r="I10" i="2"/>
  <c r="I9" i="2"/>
  <c r="I8" i="2"/>
  <c r="I7" i="2"/>
  <c r="I6" i="2"/>
  <c r="I5" i="2"/>
  <c r="K5" i="2" s="1"/>
  <c r="P21" i="2" l="1"/>
  <c r="K7" i="2"/>
  <c r="K17" i="2"/>
  <c r="K16" i="2"/>
  <c r="K12" i="2"/>
  <c r="K4" i="2"/>
  <c r="O7" i="2"/>
  <c r="P7" i="2" s="1"/>
  <c r="O4" i="2"/>
  <c r="P4" i="2" s="1"/>
  <c r="O12" i="2"/>
  <c r="P12" i="2" s="1"/>
  <c r="O16" i="2"/>
  <c r="P16" i="2" s="1"/>
  <c r="O5" i="2"/>
  <c r="P5" i="2" s="1"/>
  <c r="O9" i="2"/>
  <c r="P9" i="2" s="1"/>
  <c r="O13" i="2"/>
  <c r="P13" i="2" s="1"/>
  <c r="O17" i="2"/>
  <c r="P17" i="2" s="1"/>
  <c r="M5" i="2"/>
  <c r="M9" i="2"/>
  <c r="M13" i="2"/>
  <c r="M17" i="2"/>
  <c r="M21" i="2"/>
  <c r="M16" i="2"/>
  <c r="M7" i="2"/>
  <c r="M12" i="2"/>
</calcChain>
</file>

<file path=xl/sharedStrings.xml><?xml version="1.0" encoding="utf-8"?>
<sst xmlns="http://schemas.openxmlformats.org/spreadsheetml/2006/main" count="781" uniqueCount="197">
  <si>
    <t>REVALORIZACION DEL MUNICIPIO CON REDISTRIBUCIÓN SOCIAL CON EQUIDAD, INCLUSIÓN Y DIGNIDAD</t>
  </si>
  <si>
    <t>EJES DE INTERVENCION:</t>
  </si>
  <si>
    <t>OBJETIVOS ESTRATEGICOS</t>
  </si>
  <si>
    <t>MUNICIPIO SEGURO</t>
  </si>
  <si>
    <t>MUNICIPIO LIMPIO Y ECOLOGICO</t>
  </si>
  <si>
    <t>MUNICIPIO TURISTICO, CULTO Y AMIGABLE</t>
  </si>
  <si>
    <t>ACCION</t>
  </si>
  <si>
    <t>Sistema de Alerta Ciudadana.</t>
  </si>
  <si>
    <t>Municipio con Calles, Plazas y Mercados Limpios.</t>
  </si>
  <si>
    <t>Municipio con Protección Solidaria del Medio Ambiente.</t>
  </si>
  <si>
    <t>Municipio con Acceso a Agua y Saneamiento Básico</t>
  </si>
  <si>
    <t>Compromiso Vecinal y Comunitario.</t>
  </si>
  <si>
    <t>Promoción Turística.</t>
  </si>
  <si>
    <t>Oferta de Atractivos y Servicios Turísticos</t>
  </si>
  <si>
    <t>Municipio con Desarrollo y Expresión Cultural</t>
  </si>
  <si>
    <t>Sistema de Información Georeferenciado Turístico y Cultural.</t>
  </si>
  <si>
    <t>Plataformas Institucionales de Turismo y Cultura Amigable.</t>
  </si>
  <si>
    <t>Municipio Planificado.</t>
  </si>
  <si>
    <t>Municipio con Identidad, Atractivo y Entretenido</t>
  </si>
  <si>
    <t>Vivienda Digna y Saludable.</t>
  </si>
  <si>
    <t>Sistema de Información Georeferenciado Barrial y Comunitario</t>
  </si>
  <si>
    <t>Sistema de Señalización Distrital y Comunitario.</t>
  </si>
  <si>
    <t>Sistema Urbano Vial de Desconcentración</t>
  </si>
  <si>
    <t xml:space="preserve">CATEGORIA PRESUPUESTARIA </t>
  </si>
  <si>
    <t>GESTION 2016</t>
  </si>
  <si>
    <t>PRESUPUESTO ASIGNADO (a)</t>
  </si>
  <si>
    <t>PRESUPUESTO VIGENTE (b)</t>
  </si>
  <si>
    <t>% DE MODIF. DEL PPTO. (b/a)</t>
  </si>
  <si>
    <t>PRESUPUESTO EJECUTADO ( c)</t>
  </si>
  <si>
    <t>% DE EJECUCION (c/b)</t>
  </si>
  <si>
    <t>MUNICIPIO CON IDENTIDAD,ORDENADO Y VIABLE</t>
  </si>
  <si>
    <t>Ampliar, mantener, mejorar y modernizar de red de
alumbrado público que permita mejorar la imagen
turistica y las condiciones de seguridad ciudadana para
los habitantes del municipio de Sucre.</t>
  </si>
  <si>
    <t>16.0.0</t>
  </si>
  <si>
    <t>CUMPLIMIENTO</t>
  </si>
  <si>
    <t>CUMPLIDO</t>
  </si>
  <si>
    <t>33.0.0</t>
  </si>
  <si>
    <t>PROGRAMA OPERATIVO ANUAL</t>
  </si>
  <si>
    <t>OBJETIVO DE GESTIÓN</t>
  </si>
  <si>
    <t>PRODUCTOS TERMINALES</t>
  </si>
  <si>
    <t>LINEA BASE</t>
  </si>
  <si>
    <t>META FUTURA (2017)</t>
  </si>
  <si>
    <t>Proyectos de alumbrado público
Actividades de mantenimiento y reposicion de
alumbrado público.</t>
  </si>
  <si>
    <t>El programa de uso y produccion eficiente y
sustentable de la energia electrica cuenta con una
linea base del 0%</t>
  </si>
  <si>
    <t>Mejorar el alumbrado publico de los distritos, barrios
alejados, plazas, establecimientos.</t>
  </si>
  <si>
    <t>PRESUPUESTO</t>
  </si>
  <si>
    <t>Garantizar la ordenacion del espacio geografico del municipio, atraves de la adecuada , precisa y oportuna de aspectos de la propiedad inmobiliaria mediante sistemas de administracion de los servicios publicos municipales a traves de un mayor control del funcionamiento de cada unidad organizacional en beneficio de toda la poblacion.</t>
  </si>
  <si>
    <t>Actividades de fortalecimiento de catastro urbano y rural</t>
  </si>
  <si>
    <t>El programa desarrollo normativo de gestion de suelo y gestion del habitat urbano a traves del servicio de catastro urbano y rural tiene proyectado una linea base de 0%</t>
  </si>
  <si>
    <t>Ordenacion territorial de zonas nuevas y de expansion enmarcadas en las normativas municipales.</t>
  </si>
  <si>
    <t>19.0.0</t>
  </si>
  <si>
    <t>Construir, modernizar, mejorar y mantener la infraestructura de saneamiento básico en el Municipio que permita garantizar la preservacion, cobertura, captacion y administracion del recurso agua manteniendo la sostenibilidad, del servicio y de esta manera proteger el entorno y la salud de los habitantes del Municipio de Sucre.</t>
  </si>
  <si>
    <t>11.0.0</t>
  </si>
  <si>
    <t>Proyectos de agua potable, alcantarillados, poteos embovedados, en los ocho distritos del Municipio de Sucre.</t>
  </si>
  <si>
    <t>El programa de saneamiento básico cuenta con una linea base del 0%</t>
  </si>
  <si>
    <t>Construir y rehabilitar sistemas de abastecimiento de agua y saneamiento.</t>
  </si>
  <si>
    <t>Controlar e inspeccionar la higiene y los precios en los difrentes mercados para evitar la especulacion y mejorar los niveles de salubridad de los productos en el municipio incentivando las buenas practicas comerciales en las relaciones de consumo entre los proveedores y consumidores</t>
  </si>
  <si>
    <t>Actividades de defensa del consumidor en control de mercados e intendencia municipal.</t>
  </si>
  <si>
    <t>El programa apoyo a la politica sectorial cuenta con una linea base del 0%</t>
  </si>
  <si>
    <t>Evitar la alza de precios y optimizar la higiene que beneficie a la poblacion</t>
  </si>
  <si>
    <t>28.0.0</t>
  </si>
  <si>
    <t>Fomentar y coadyuvar la promocion de la cultura y de las actividades artisticas a traves de la promocion, apoyo y consolidacion de iniciativas que promuevan el respeto a las identidades culturales diversas, la interculturalidad, la recupueracion y proteccion del patrimonio tangible con recursos e infraestructura necesaria en el municipio de Sucre.</t>
  </si>
  <si>
    <t>Actividades de fortalecimiento y apoyo a la promocion y conservacion del patrimonio
Actividad cultural del municipio de Sucre</t>
  </si>
  <si>
    <t>El programa formacion artistica y promocion cultural a traves de promocion y conservacion de cultura y patrimonio tiene una linea base de 0%</t>
  </si>
  <si>
    <t>Hacer de Sucre un destino cultural por exelencia implementado programas integrales que coadyven a ese proposito.</t>
  </si>
  <si>
    <t>23.0.0</t>
  </si>
  <si>
    <t>Fomentar la proteccion del medio ambiente y desarrollo sustentable mediante la construccion y desarrollo de capacidades que promuevan una gobernabilidad ambiental, innovacion y difusion tecnologica, para consolidar una gestion ambiental transversal a la ejecucion de proyectos y actividades
en temas como la conservacion y el uso sustentable de la biodiversidad, el fortalecimiento de los espacios de participacion ciudadana para el desarrollo sustentable. construir, refaccionar, remodelar y desarrollar el mantenimiento de las areas verdes y espacios publicos de recreacion del municipio que permitan brindar condiciones para el desarrollo sostenible del municipio de Sucre.</t>
  </si>
  <si>
    <t>Actividades en preservacion y gestion ambiental. Proyectos integrados de gestion ambiental.</t>
  </si>
  <si>
    <t>El programa evaluacion impacto ambiental y control de la calidad ambiental cuenta con una base linea del
cero por ciento</t>
  </si>
  <si>
    <t>Mejorar el medio ambiente , crear conciencia en la poblacion en el cuidado y preservacion del medio ambiente.</t>
  </si>
  <si>
    <t>13.0.0</t>
  </si>
  <si>
    <t>Desarrollar acciones y prever condiciones orientadas a la mejora del ordenamiento del transporte publico y del trafico vehicular, a traves del inicio de proceso de modernizacion en el municipio de Sucre</t>
  </si>
  <si>
    <t>Actividades de fortalecimiento en transito y ordenamiento del trafico.</t>
  </si>
  <si>
    <t>El programa cuenta con una linea base del 0%, en el municipio de sucre, mejorar el trafico en la presente gestion</t>
  </si>
  <si>
    <t>Restructuracion del transporte publico con un nuevo parque automotor.</t>
  </si>
  <si>
    <t>27.0.0</t>
  </si>
  <si>
    <t>Coadyuvar en la sostenibilidad de las acciones de fortalecimiento de la seguridad ciudadana, dentro del ambito de espectaculos publicos dentro de los distritos del municipio, desarrollando acciones coordinadas con todos los actores del municipio, para la ejecucion concertada y concurrente de politicas publicas destinadas a proteger al ciudadano y al patrimonio individual y colectivo.</t>
  </si>
  <si>
    <t>- Proyectos de modulos y estacion policial
- Actividades de apoyo y fortalecimiento en seguridad ciudadana
- Guardia autonomica municipal</t>
  </si>
  <si>
    <t>Se tiene una linea base de 0%, mejorar la seguridad ciudadana en el municipio sucre</t>
  </si>
  <si>
    <t>lograr que los distritos del municipio de sucre tengan proteccion, concientizacion  ciudadana para tener una vida tranquila y sin violencia en general.</t>
  </si>
  <si>
    <t>Desarrollar las condiciones que permitan la promocion, valoracion y revitalizacion de los atractivos, las actividades, de los productos patrimoniales, historicos, culturales, paleontologicas, de ocio y entretenimiento, promocionando e insertando circuitos turisticos.</t>
  </si>
  <si>
    <t>Actividades de apoyo e incentivo a la actividad turistica en el municipio de Sucre.</t>
  </si>
  <si>
    <t>Mejorar la actividad turistica en el municipio de sucre, se tiene una base del 0%</t>
  </si>
  <si>
    <t>Constituir al municipio como capital paleontologica del pais insertando circuitos turisticos rentables.</t>
  </si>
  <si>
    <t>24.0.0</t>
  </si>
  <si>
    <t>Ciudadano y Visitante Seguro y Protegido.
Vigilancia Municipal y Policial Especializada.
Equipamiento Distritalizado
Plataformas Vecinales de Seguridad Ciudadana</t>
  </si>
  <si>
    <t>GESTION 2017</t>
  </si>
  <si>
    <t>PRESUPUESTO INICIAL</t>
  </si>
  <si>
    <t>INICIAL</t>
  </si>
  <si>
    <t>VARIACIÓN ENTRE LOS PRESUPUESTOS 2016 Y 2017 POR PROGRAMA</t>
  </si>
  <si>
    <t>DESARROLLO DE POTENCIALIDADES Y CAPACIDADES DE TODAS Y TODOS</t>
  </si>
  <si>
    <t>MUNCIPIO CON ECONOMIA SOCIAL Y COMUNITARIA</t>
  </si>
  <si>
    <t>INCLUSIÓN SOCIAL Y PROMOCION DEL SERVICIO DE SALUD, EDUCACION Y GESTION SOCIAL</t>
  </si>
  <si>
    <t>MUNICIPIO SALUDABLE, EDUCADO Y CON EQUIDAD</t>
  </si>
  <si>
    <t>MUNICIPIO SIN VIOLENCIA DE GENERO GENERACIONAL Y SIN DISCRIMINACION</t>
  </si>
  <si>
    <t>FORTALECIMIENTO INSTITUCIONALCON EFICIENCIA Y EFICACIA EN LA INVERSIÓN PUBLICA</t>
  </si>
  <si>
    <t>MUNICIPIO CON GESTION INTELIGENTE</t>
  </si>
  <si>
    <t>Mecanismos de Concurrencia y Concertación</t>
  </si>
  <si>
    <t>Generación de nuevos negocios inclusivos y solidarios</t>
  </si>
  <si>
    <t>Agronegocios con inclusividad urbana y rural</t>
  </si>
  <si>
    <t>Agricultura Urbana y Periurbana</t>
  </si>
  <si>
    <t>Promoción de Innovación y Desarrollo con transferencia de capacidades técnicas, tecnológicas y productivas.</t>
  </si>
  <si>
    <t>Fortalecimiento y Consolidación del Complejo Productivo del Cemento</t>
  </si>
  <si>
    <t>Energías Solidarias Generadoras de Condiciones Productivas.</t>
  </si>
  <si>
    <t>Cobertura Universal de Salud con Calidad y Calidez.</t>
  </si>
  <si>
    <t>Cobertura Universal de Educación con Calidad y Calidez.</t>
  </si>
  <si>
    <t>Municipio con Acceso Libre a Infraestructura y Equipamiento Deportivo.</t>
  </si>
  <si>
    <t>Municipio con acceso universal a la Gestión Social con calidad y calidez.</t>
  </si>
  <si>
    <t>Población en estado de marginalidad con acceso a la reinserción social y productiva.</t>
  </si>
  <si>
    <t>Fortalecer mecanismos eficacesaccesibles para prevenir, sancionar, erradicar toda forma de violencia de género y generacional.</t>
  </si>
  <si>
    <t>Políticas de Promoción e Incentivo para la acción social concurrente en Seguridad Ciudadana;Reducción de la Violencia de Género Generacional; Reducción de la Discriminación; Limpieza; Orden; y, Ornamento.</t>
  </si>
  <si>
    <t>Política de Promoción Económica e Incentivos.</t>
  </si>
  <si>
    <t>Política de Cemento Social y Comunitario.</t>
  </si>
  <si>
    <t>Política de Optimización de la Función Pública Municipal.</t>
  </si>
  <si>
    <t>Propuestapara laDistritalización Municipal.</t>
  </si>
  <si>
    <t>Ciudadano y Visitante Seguro y Protegido.
Vigilancia Municipal y Policial Especializada.
Equipamiento Distritalizado
Plataformas Vecinales de Seguridad Ciudadana</t>
  </si>
  <si>
    <t>Promocionar y fomentar politícas, estrategias y acciones orientadas al apoyo e incentivo del sector productivo y desarrollo agropecuario sostenible en el Municipio apoyando a los distritos rurales, generando incrementos en la produccion y consumo de productos ecológicos en el Municipio, priorizando la agricultura familiar sostenible, con enfasis en la comercializacion local.</t>
  </si>
  <si>
    <t>Actividades de apoyo e incentivo a produccion agropecuaria y apicola.</t>
  </si>
  <si>
    <t>El program promocion y fomento a la produccion agropecuaria - desarrollo agropecuario cuenta con una linea base del 0%</t>
  </si>
  <si>
    <t>Sostenibilidad economica mediante la comercializacion de sus productos .</t>
  </si>
  <si>
    <t>10.0.0</t>
  </si>
  <si>
    <t>Mejorar continuamente la calidad de los servicios
recursos y tecnologia del sector salud a traves del
fortalecimiento del acceso, atenciony calidad de los
servicios de salud, en los diferentes niveles
consolidando la mejora continua, mediante el
desarrollo de una gestion de calidad, sensible a las
necesidades de la poblacion del municipio de Sucre.</t>
  </si>
  <si>
    <t>Funcionamiento del nuevo seguro integral de salud
Actividades de prevencion y atencion en el area de
salud
Mejoramientos en infraestructura de salud</t>
  </si>
  <si>
    <t>El programa gobernanza en salud a traves de gestion
de salud tiene una linea base de 0%</t>
  </si>
  <si>
    <t>Acceso a los servicios de salud de un mayor
porcentaje de poblacion con alcance rural. Con eficacia
y eficiencia para lograr bienestar social de la poblacion.</t>
  </si>
  <si>
    <t>20.0.0</t>
  </si>
  <si>
    <t>Implementar en forma eficiente, sistemas de riego, a
traves de la construccion, mejora y mantenimiento de
micro riegos, gavionesde proteccion, tanques de
almacenamiento y atajados en el Municipio de Sucre
para promover en uso productivo, social ecologico y
sostenible de suelos para todos los habitantes del
Municipio de Sucre.</t>
  </si>
  <si>
    <t>Proyectos de riego y microriegos en los distritos 6, 7 y
8.</t>
  </si>
  <si>
    <t>el programa agua y riego para Bolivia (PROAR) cuenta
con una linea base del 0%</t>
  </si>
  <si>
    <t xml:space="preserve"> -construccion de canales de captacion y aduccion
-incrementar el area cultivada bajo riego y mejorar los
ingresos.</t>
  </si>
  <si>
    <t>12.0.0</t>
  </si>
  <si>
    <t>Alimentacion complementaria escolar
Actividades de apoyo, mejoramiento y equipamiento de
unidades educativas
Proyectos de infraestructura de unidades educativas.</t>
  </si>
  <si>
    <t>El programa educacion intra e intercultural a traves de
gestion de educacion, educacion formal y desayuno
escolar tiene una linea base de 0%</t>
  </si>
  <si>
    <t>Consolidacion de infraestructura educativa en
ejecucion y por ejecutar, control de la alimentacion
complementaria y medidas para evitar la violencia
dentro y fuera de los centros educativos.</t>
  </si>
  <si>
    <t>Mejorar las condiciones de la educacion formal publica
con acceso equitativo e incluyente, mejorando el
acceso de oportunidades, apoyar la calidad de los
servicios educativos y garantizar la dotacion de
alimentacion complementaria asi como vigilar los niveles de nutricion de los estudiantes del municipio de Sucre.</t>
  </si>
  <si>
    <t>21.0.0</t>
  </si>
  <si>
    <t>Desarrollar estrategias de promocion integral deportiva
a traves de la generacion y mantenimiento de
infraestructura adecuada para la practica masiva de la
actividad fisica, el deporte recreativo y formativo y a
nivel competitivo con inclusion interculturalidad y
equidad en el municipio de Sucre.</t>
  </si>
  <si>
    <t>Actividades de fortalecimiento y apoyo al deporte
competitivo y recreativo
Proyectos de infraestructura deportiva</t>
  </si>
  <si>
    <t>El programa infraestructura y equipamiento deportivo y
cultura fisica a traves de desarrollo y promocion del
deporte se tiene una linea base de 0%</t>
  </si>
  <si>
    <t>Apoyo integral a la poblacion y deportistas para la
practica masiva del deporte generando condiciones
para la inclusion de todos los sectores de la sociedad a
la practica del deporte.</t>
  </si>
  <si>
    <t>22.0.0</t>
  </si>
  <si>
    <t>Promover y fortalecer un municipio donde los grupos
vulnerables, tengan respeto pleno y proteccion, sin
violencia, sin discriminaciones raciales, sexuales y
culturales; basados en los valores de la igualdad de
oportunidades, justicia, equidad social y de genero en
la representacion social, con inclusion y ejercicio pleno
de sus derechos y obligaciones en el municipio de
Sucre.</t>
  </si>
  <si>
    <t>Funcionamiento del centro de acogida para los niños y
mujeres en violencia
Actividades de apoyo y fortalecimiento para
disminucion de la discriminacion y exclusion de grupos
vulnerables y de la mujer.</t>
  </si>
  <si>
    <t>El programa de desarrollo de un nuevo marco general
de politicas en promocion, prteccion y restitucion de
derechos fundamentales a traves de promocion y
politicas para grupos vulnerables y de la mujer tiene
una linea base de 0%</t>
  </si>
  <si>
    <t>Funcionamiento pleno del centro de acogida para la
mujer y niño en situacion de violencia y promover la
inclusion de los distintos grupos de la comunidad a las
actividades cotidianas de la sociedad con inclusion y
respeto por su identidad.</t>
  </si>
  <si>
    <t>25.0.0</t>
  </si>
  <si>
    <t>Promover y fortalecer un municipío donde los niños y
adolescentes convivan en un espacio de respeto pleno
y proteccion, sin violencia racial, sexual y cultural, sin
discriminaciones, a traves del sistema de promocion y
proteccion de la niñez y adolescencia y que permita el
ejercicio pelno de sus derechos y obligaciones,
consolidar las acciones que promuevan la proteccion
de la niñez y adolescencia.</t>
  </si>
  <si>
    <t>Actividades de apoyo y promocion en la proteccion de
la niñez y adolescentes.</t>
  </si>
  <si>
    <t>El programa derechos fundamentales de las mujaeres,
niñas, niños, adolescentes, jovenes personas adultas
mayores y personas con discapacidad e igualdad de
oportunidades cuenta con una linea base del 0%</t>
  </si>
  <si>
    <t>Consolidacion de acciones que garanticen a los niños y
adolescentes una vida libre de violencia, y aplicacion
plena de sus derechos.</t>
  </si>
  <si>
    <t>26.0.0</t>
  </si>
  <si>
    <t>Desarrollar y mejorar la cobertura y dotacion de agua
potable en el area rural y urbana, atendiendo el uso
racional de la misma con una vision de uso equitativo y
ambiental en el municipio de sucre</t>
  </si>
  <si>
    <t>Proyectos de resevorios area rural y urbana de agua
potable</t>
  </si>
  <si>
    <t>El programa agua potable y alcantarillado sanitario
para ciudades mayores, ciudades metropolitanas y
zonas periurbanas cuenta con una linea base del 0%</t>
  </si>
  <si>
    <t>lograr que el area rural y urbana cuenten con una
dotacion de agua potable suficiente para mejorar la
calidad de vida de la poblacion en el municipio de
sucre</t>
  </si>
  <si>
    <t>32.0.0</t>
  </si>
  <si>
    <t>Realizar acciones orientadas al apoyo e incentivo de
la competitividad del sector productivo del municipio
permitiendo alcanzar, sostener y mejorar la
productividad, la producción y comercialización, en el
marco de la generación de politicas de desarrollo
economico, para la población en beneficio de todos los
agentes económicos productivos del municipio de
Sucre</t>
  </si>
  <si>
    <t>Actividades de apoyo e incentivo al desarrollo
producctivo y empleo en el Municipio de Sucre</t>
  </si>
  <si>
    <t>El programa fomento al Desarrollo economico localy
Promocion del empleo apoyo a la produccion y
comercializacion cuenta una linea base del 0%</t>
  </si>
  <si>
    <t>mejora el desarrollo productivo para el municipio
generando la calidad de los productos</t>
  </si>
  <si>
    <t>35.0.0</t>
  </si>
  <si>
    <t>NO CUMPLICO</t>
  </si>
  <si>
    <t>Propuestapara la Distritalización Municipal.</t>
  </si>
  <si>
    <t>PROPUESTA ELECTORAL</t>
  </si>
  <si>
    <t>Desarrollar y mejorar la cobertura y dotacion de agua potable en el area rural y urbana, atendiendo el uso racional de la misma con una vision de uso equitativo y ambiental en el municipio de sucre</t>
  </si>
  <si>
    <t>Ampliar, mantener, mejorar y modernizar de red de alumbrado público que permita mejorar la imagen turistica y las condiciones de seguridad ciudadana para los habitantes del municipio de Sucre.</t>
  </si>
  <si>
    <t>Fomentar la proteccion del medio ambiente y desarrollo sustentable mediante la construccion y desarrollo de capacidades que promuevan una gobernabilidad ambiental, innovacion y difusion tecnologica, para consolidar una gestion ambiental transversal a la ejecucion de proyectos y actividades en temas como la conservacion y el uso sustentable de la biodiversidad, el fortalecimiento de los espacios de participacion ciudadana para el desarrollo sustentable. construir, refaccionar, remodelar y desarrollar el mantenimiento de las areas verdes y espacios publicos de recreacion del municipio que permitan brindar condiciones para el desarrollo sostenible del municipio de Sucre.</t>
  </si>
  <si>
    <t>Realizar acciones orientadas al apoyo e incentivo de la competitividad del sector productivo del municipio permitiendo alcanzar, sostener y mejorar la productividad, la producción y comercialización, en el marco de la generación de politicas de desarrollo economico, para la población en beneficio de todos los agentes económicos productivos del municipio de Sucre</t>
  </si>
  <si>
    <t>Implementar en forma eficiente, sistemas de riego, a traves de la construccion, mejora y mantenimiento de micro riegos, gavionesde proteccion, tanques de almacenamiento y atajados en el Municipio de Sucre para promover en uso productivo, social ecologico y
sostenible de suelos para todos los habitantes del Municipio de Sucre.</t>
  </si>
  <si>
    <t>Mejorar continuamente la calidad de los servicios recursos y tecnologia del sector salud a traves del fortalecimiento del acceso, atenciony calidad de los servicios de salud, en los diferentes niveles consolidando la mejora continua, mediante el desarrollo de una gestion de calidad, sensible a las necesidades de la poblacion del municipio de Sucre.</t>
  </si>
  <si>
    <t>Mejorar las condiciones de la educacion formal publica con acceso equitativo e incluyente, mejorando el acceso de oportunidades, apoyar la calidad de los servicios educativos y garantizar la dotacion de alimentacion complementaria asi como vigilar los niveles de nutricion de los estudiantes del municipio de Sucre.</t>
  </si>
  <si>
    <t>Desarrollar estrategias de promocion integral deportiva a traves de la generacion y mantenimiento de infraestructura adecuada para la practica masiva de la actividad fisica, el deporte recreativo y formativo y a nivel competitivo con inclusion interculturalidad y equidad en el municipio de Sucre.</t>
  </si>
  <si>
    <t>Promover y fortalecer un municipio donde los grupos vulnerables, tengan respeto pleno y proteccion, sin violencia, sin discriminaciones raciales, sexuales y culturales; basados en los valores de la igualdad de oportunidades, justicia, equidad social y de genero en la representacion social, con inclusion y ejercicio pleno de sus derechos y obligaciones en el municipio de Sucre.</t>
  </si>
  <si>
    <t>OFERTAS CUMPLIDAS</t>
  </si>
  <si>
    <t>Etiquetas de fila</t>
  </si>
  <si>
    <t>Total general</t>
  </si>
  <si>
    <t>PRESUPUESTO VIGENTE</t>
  </si>
  <si>
    <t>EJECUTADO</t>
  </si>
  <si>
    <t>% EJECUTADO</t>
  </si>
  <si>
    <t>EJES ESTRATÉGICOS</t>
  </si>
  <si>
    <t>OBJETIVOS ESTRATÉGICOS</t>
  </si>
  <si>
    <t>NUM ACCIONES</t>
  </si>
  <si>
    <t>VALOR PUBLICO</t>
  </si>
  <si>
    <t>COMENTARIOS</t>
  </si>
  <si>
    <t>SI</t>
  </si>
  <si>
    <t>NO</t>
  </si>
  <si>
    <t>La ciudadania es afecta a contar con una seguridad adecuada que le permita desplazarce por la ciudad de modo seguro y poseer la confianza necesaria para realizar todas sus actividades, por lo que este aspecto genera un valor publico muy alto.</t>
  </si>
  <si>
    <t>La ciudadania aprecia un ornato público limpio y con las condiciones suficientes; asimismo, que los mercados cuenten con las condiciones de higiene que asegure un grado de salud adecuado. Porloq ue l valor público es alto.</t>
  </si>
  <si>
    <t>El acceso al agua es sumamente importante y sensible por lo que su valor público es muy alto.</t>
  </si>
  <si>
    <t>La económia local de Sucre se apoya en el turismo por lo que las acciones respecto al turismo tiene un valor público alto.</t>
  </si>
  <si>
    <t>Politica pública, de un alto impacto en la población.</t>
  </si>
  <si>
    <t>Corresponde a los servicios catastrales y ordenamiento para la atención a la ciudadania en trámites realizados para temas de saneamiento urbano. Por lo que una adecuada atención apoyado por herramientas agiles puede contar con un valor público alto.</t>
  </si>
  <si>
    <t>Politica pública, que tiene efecto en la generación de empleo y oportunidades económicas para la población.</t>
  </si>
  <si>
    <t>Politica pública con efecto enla economía de la ciudadania para subsidiar ala población con menos recursos.</t>
  </si>
  <si>
    <t>Política Pública para mejorar la calidad de la educación de alto impacto y valor público.</t>
  </si>
  <si>
    <t>Política Pública para mejorar la calidad de la salud de alto impacto y valor público.</t>
  </si>
  <si>
    <t>Política Pública para mejorar la la condición de vida de población marginal de alto impacto y valor público.</t>
  </si>
  <si>
    <t>Politica pública que tiene el apoyo de la población para decremnetar los indices de violencia intrafamiliar, de alto valor público.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</si>
</sst>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9"/>
      <color theme="1"/>
      <name val="Arial Narrow"/>
      <family val="2"/>
    </font>
    <font>
      <b/>
      <sz val="9"/>
      <color theme="1"/>
      <name val="Arial Narrow"/>
      <family val="2"/>
    </font>
    <font>
      <sz val="11"/>
      <color theme="1"/>
      <name val="Calibri"/>
      <family val="2"/>
      <scheme val="minor"/>
    </font>
    <font>
      <sz val="8"/>
      <color theme="1"/>
      <name val="Arial Narrow"/>
      <family val="2"/>
    </font>
    <font>
      <b/>
      <sz val="8"/>
      <color theme="1"/>
      <name val="Arial Narrow"/>
      <family val="2"/>
    </font>
    <font>
      <b/>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6" tint="0.79998168889431442"/>
        <bgColor indexed="64"/>
      </patternFill>
    </fill>
    <fill>
      <patternFill patternType="solid">
        <fgColor rgb="FFFFFF00"/>
        <bgColor indexed="64"/>
      </patternFill>
    </fill>
    <fill>
      <patternFill patternType="solid">
        <fgColor theme="4" tint="0.79998168889431442"/>
        <bgColor theme="4" tint="0.79998168889431442"/>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9" fontId="3" fillId="0" borderId="0" applyFont="0" applyFill="0" applyBorder="0" applyAlignment="0" applyProtection="0"/>
  </cellStyleXfs>
  <cellXfs count="71">
    <xf numFmtId="0" fontId="0" fillId="0" borderId="0" xfId="0"/>
    <xf numFmtId="0" fontId="1" fillId="0" borderId="0" xfId="0" applyFont="1" applyAlignment="1">
      <alignment vertical="top" wrapText="1"/>
    </xf>
    <xf numFmtId="0" fontId="2" fillId="2" borderId="1" xfId="0" applyFont="1" applyFill="1" applyBorder="1" applyAlignment="1">
      <alignment horizontal="center" vertical="top" wrapText="1"/>
    </xf>
    <xf numFmtId="4" fontId="1" fillId="0" borderId="0" xfId="0" applyNumberFormat="1" applyFont="1" applyAlignment="1">
      <alignment vertical="top" wrapText="1"/>
    </xf>
    <xf numFmtId="0" fontId="2" fillId="2" borderId="1" xfId="0" applyFont="1" applyFill="1" applyBorder="1" applyAlignment="1">
      <alignment horizontal="center" vertical="top" wrapText="1"/>
    </xf>
    <xf numFmtId="0" fontId="1" fillId="0" borderId="1" xfId="0" applyFont="1" applyBorder="1" applyAlignment="1">
      <alignment vertical="top" wrapText="1"/>
    </xf>
    <xf numFmtId="0" fontId="1" fillId="0" borderId="1" xfId="0" quotePrefix="1" applyFont="1" applyBorder="1" applyAlignment="1">
      <alignment vertical="top" wrapText="1"/>
    </xf>
    <xf numFmtId="4" fontId="1" fillId="0" borderId="1" xfId="0" applyNumberFormat="1" applyFont="1" applyBorder="1" applyAlignment="1">
      <alignment vertical="top" wrapText="1"/>
    </xf>
    <xf numFmtId="0" fontId="1" fillId="0" borderId="1" xfId="0" applyFont="1" applyBorder="1" applyAlignment="1">
      <alignment horizontal="left" vertical="top" wrapText="1"/>
    </xf>
    <xf numFmtId="0" fontId="1" fillId="0" borderId="2" xfId="0" applyFont="1" applyBorder="1" applyAlignment="1">
      <alignment vertical="top" wrapText="1"/>
    </xf>
    <xf numFmtId="10" fontId="1" fillId="0" borderId="1" xfId="1" applyNumberFormat="1" applyFont="1" applyBorder="1" applyAlignment="1">
      <alignment vertical="top" wrapText="1"/>
    </xf>
    <xf numFmtId="0" fontId="2" fillId="2" borderId="1" xfId="0" applyFont="1" applyFill="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3" borderId="1" xfId="0" applyFont="1" applyFill="1" applyBorder="1" applyAlignment="1">
      <alignment vertical="top" wrapText="1"/>
    </xf>
    <xf numFmtId="0" fontId="1" fillId="3" borderId="0" xfId="0" applyFont="1" applyFill="1" applyAlignment="1">
      <alignment vertical="top" wrapText="1"/>
    </xf>
    <xf numFmtId="0" fontId="4" fillId="0" borderId="0" xfId="0" applyFont="1" applyAlignment="1">
      <alignment vertical="top" wrapText="1"/>
    </xf>
    <xf numFmtId="0" fontId="5" fillId="2" borderId="1" xfId="0" applyFont="1" applyFill="1" applyBorder="1" applyAlignment="1">
      <alignment horizontal="center" vertical="top" wrapText="1"/>
    </xf>
    <xf numFmtId="0" fontId="5" fillId="2" borderId="1" xfId="0" applyFont="1" applyFill="1" applyBorder="1" applyAlignment="1">
      <alignment vertical="top" wrapText="1"/>
    </xf>
    <xf numFmtId="0" fontId="5" fillId="2" borderId="3" xfId="0" applyFont="1" applyFill="1" applyBorder="1" applyAlignment="1">
      <alignment horizontal="center" vertical="top" wrapText="1"/>
    </xf>
    <xf numFmtId="0" fontId="4" fillId="0" borderId="9" xfId="0" applyFont="1" applyBorder="1" applyAlignment="1">
      <alignment vertical="top" wrapText="1"/>
    </xf>
    <xf numFmtId="0" fontId="4" fillId="0" borderId="3" xfId="0" applyFont="1" applyBorder="1" applyAlignment="1">
      <alignment vertical="top" wrapText="1"/>
    </xf>
    <xf numFmtId="0" fontId="4" fillId="0" borderId="8" xfId="0" applyFont="1" applyBorder="1" applyAlignment="1">
      <alignment vertical="top" wrapText="1"/>
    </xf>
    <xf numFmtId="0" fontId="4" fillId="0" borderId="1" xfId="0" quotePrefix="1" applyFont="1" applyBorder="1" applyAlignment="1">
      <alignment vertical="top" wrapText="1"/>
    </xf>
    <xf numFmtId="0" fontId="4" fillId="0" borderId="1" xfId="0" applyFont="1" applyBorder="1" applyAlignment="1">
      <alignment vertical="top" wrapText="1"/>
    </xf>
    <xf numFmtId="0" fontId="4" fillId="3" borderId="1" xfId="0" applyFont="1" applyFill="1" applyBorder="1" applyAlignment="1">
      <alignment vertical="top" wrapText="1"/>
    </xf>
    <xf numFmtId="4" fontId="4" fillId="0" borderId="1" xfId="0" applyNumberFormat="1" applyFont="1" applyBorder="1" applyAlignment="1">
      <alignment vertical="top" wrapText="1"/>
    </xf>
    <xf numFmtId="10" fontId="4" fillId="0" borderId="1" xfId="1" applyNumberFormat="1" applyFont="1" applyBorder="1" applyAlignment="1">
      <alignment vertical="top" wrapText="1"/>
    </xf>
    <xf numFmtId="0" fontId="4" fillId="0" borderId="10" xfId="0" applyFont="1" applyBorder="1" applyAlignment="1">
      <alignment vertical="top" wrapText="1"/>
    </xf>
    <xf numFmtId="0" fontId="4" fillId="0" borderId="4" xfId="0" applyFont="1" applyBorder="1" applyAlignment="1">
      <alignment vertical="top" wrapText="1"/>
    </xf>
    <xf numFmtId="0" fontId="4" fillId="0" borderId="6" xfId="0" applyFont="1" applyBorder="1" applyAlignment="1">
      <alignment vertical="top" wrapText="1"/>
    </xf>
    <xf numFmtId="0" fontId="4" fillId="0" borderId="5" xfId="0" applyFont="1" applyBorder="1" applyAlignment="1">
      <alignment horizontal="left" vertical="top" wrapText="1"/>
    </xf>
    <xf numFmtId="0" fontId="4" fillId="0" borderId="11" xfId="0" applyFont="1" applyBorder="1" applyAlignment="1">
      <alignment vertical="top" wrapText="1"/>
    </xf>
    <xf numFmtId="0" fontId="4" fillId="0" borderId="5" xfId="0" applyFont="1" applyBorder="1" applyAlignment="1">
      <alignment vertical="top" wrapText="1"/>
    </xf>
    <xf numFmtId="0" fontId="4" fillId="0" borderId="12" xfId="0" applyFont="1" applyBorder="1" applyAlignment="1">
      <alignment vertical="top" wrapText="1"/>
    </xf>
    <xf numFmtId="4" fontId="4" fillId="0" borderId="0" xfId="0" applyNumberFormat="1" applyFont="1" applyAlignment="1">
      <alignment vertical="top" wrapText="1"/>
    </xf>
    <xf numFmtId="0" fontId="4" fillId="0" borderId="6" xfId="0" applyFont="1" applyBorder="1" applyAlignment="1">
      <alignment horizontal="center" vertical="top" wrapText="1"/>
    </xf>
    <xf numFmtId="0" fontId="5" fillId="2" borderId="3" xfId="0" applyFont="1" applyFill="1" applyBorder="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9" fontId="0" fillId="0" borderId="0" xfId="1" applyFont="1"/>
    <xf numFmtId="0" fontId="0" fillId="0" borderId="1" xfId="0" applyBorder="1" applyAlignment="1">
      <alignment horizontal="left" wrapText="1"/>
    </xf>
    <xf numFmtId="4" fontId="0" fillId="0" borderId="1" xfId="0" applyNumberFormat="1" applyBorder="1"/>
    <xf numFmtId="0" fontId="6" fillId="5" borderId="1" xfId="0" applyFont="1" applyFill="1" applyBorder="1" applyAlignment="1">
      <alignment horizontal="left"/>
    </xf>
    <xf numFmtId="4" fontId="6" fillId="5" borderId="1" xfId="0" applyNumberFormat="1" applyFont="1" applyFill="1" applyBorder="1"/>
    <xf numFmtId="0" fontId="6" fillId="5" borderId="1" xfId="0" applyFont="1" applyFill="1" applyBorder="1" applyAlignment="1">
      <alignment horizontal="center" wrapText="1"/>
    </xf>
    <xf numFmtId="9" fontId="0" fillId="0" borderId="1" xfId="1" applyFont="1" applyBorder="1" applyAlignment="1">
      <alignment horizontal="center"/>
    </xf>
    <xf numFmtId="0" fontId="6" fillId="0" borderId="1" xfId="0" applyFont="1" applyBorder="1" applyAlignment="1">
      <alignment horizontal="left" wrapText="1"/>
    </xf>
    <xf numFmtId="4" fontId="6" fillId="0" borderId="1" xfId="0" applyNumberFormat="1" applyFont="1" applyBorder="1"/>
    <xf numFmtId="0" fontId="0" fillId="0" borderId="1" xfId="0" applyNumberFormat="1" applyBorder="1" applyAlignment="1">
      <alignment horizontal="center"/>
    </xf>
    <xf numFmtId="0" fontId="6" fillId="0" borderId="1" xfId="0" applyNumberFormat="1" applyFont="1" applyBorder="1" applyAlignment="1">
      <alignment horizontal="center"/>
    </xf>
    <xf numFmtId="0" fontId="6" fillId="5" borderId="1" xfId="0" applyNumberFormat="1" applyFont="1" applyFill="1" applyBorder="1" applyAlignment="1">
      <alignment horizontal="center"/>
    </xf>
    <xf numFmtId="0" fontId="4" fillId="0" borderId="1" xfId="0" applyFont="1" applyBorder="1" applyAlignment="1">
      <alignment horizontal="left" vertical="top" wrapText="1"/>
    </xf>
    <xf numFmtId="0" fontId="4" fillId="0" borderId="0" xfId="0" applyFont="1" applyAlignment="1">
      <alignment horizontal="center" vertical="top" wrapText="1"/>
    </xf>
    <xf numFmtId="0" fontId="4" fillId="0" borderId="1" xfId="0" applyFont="1" applyBorder="1" applyAlignment="1">
      <alignment horizontal="center" vertical="top" wrapText="1"/>
    </xf>
    <xf numFmtId="0" fontId="4" fillId="0" borderId="3" xfId="0" applyFont="1" applyBorder="1" applyAlignment="1">
      <alignment horizontal="center" vertical="top" wrapText="1"/>
    </xf>
    <xf numFmtId="0" fontId="4" fillId="0" borderId="6" xfId="0" applyFont="1" applyBorder="1" applyAlignment="1">
      <alignment horizontal="center" vertical="top" wrapText="1"/>
    </xf>
    <xf numFmtId="0" fontId="4" fillId="0" borderId="4" xfId="0" applyFont="1" applyBorder="1" applyAlignment="1">
      <alignment horizontal="center" vertical="top" wrapText="1"/>
    </xf>
    <xf numFmtId="0" fontId="5" fillId="4" borderId="1" xfId="0" applyFont="1" applyFill="1" applyBorder="1" applyAlignment="1">
      <alignment horizontal="center"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center" vertical="top" wrapText="1"/>
    </xf>
    <xf numFmtId="0" fontId="2" fillId="2" borderId="1"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8" xfId="0" applyFont="1" applyFill="1" applyBorder="1" applyAlignment="1">
      <alignment horizontal="center" vertical="top" wrapText="1"/>
    </xf>
  </cellXfs>
  <cellStyles count="2">
    <cellStyle name="Normal" xfId="0" builtinId="0"/>
    <cellStyle name="Porcentaje" xfId="1" builtinId="5"/>
  </cellStyles>
  <dxfs count="1">
    <dxf>
      <font>
        <b val="0"/>
        <i val="0"/>
        <color theme="0"/>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CUMPLIMIENTO OFERTA ELECTORAL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BO"/>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B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Hoja5!$B$2:$B$3</c:f>
              <c:strCache>
                <c:ptCount val="2"/>
                <c:pt idx="0">
                  <c:v>CUMPLIDO</c:v>
                </c:pt>
                <c:pt idx="1">
                  <c:v>NO CUMPLICO</c:v>
                </c:pt>
              </c:strCache>
            </c:strRef>
          </c:cat>
          <c:val>
            <c:numRef>
              <c:f>Hoja5!$C$2:$C$3</c:f>
              <c:numCache>
                <c:formatCode>0%</c:formatCode>
                <c:ptCount val="2"/>
                <c:pt idx="0">
                  <c:v>0.51351351351351349</c:v>
                </c:pt>
                <c:pt idx="1">
                  <c:v>0.48648648648648651</c:v>
                </c:pt>
              </c:numCache>
            </c:numRef>
          </c:val>
        </c:ser>
        <c:dLbls>
          <c:showLegendKey val="0"/>
          <c:showVal val="0"/>
          <c:showCatName val="0"/>
          <c:showSerName val="0"/>
          <c:showPercent val="0"/>
          <c:showBubbleSize val="0"/>
        </c:dLbls>
        <c:gapWidth val="219"/>
        <c:overlap val="-27"/>
        <c:axId val="471100912"/>
        <c:axId val="471101304"/>
      </c:barChart>
      <c:catAx>
        <c:axId val="471100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BO"/>
          </a:p>
        </c:txPr>
        <c:crossAx val="471101304"/>
        <c:crosses val="autoZero"/>
        <c:auto val="1"/>
        <c:lblAlgn val="ctr"/>
        <c:lblOffset val="100"/>
        <c:noMultiLvlLbl val="0"/>
      </c:catAx>
      <c:valAx>
        <c:axId val="4711013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BO"/>
          </a:p>
        </c:txPr>
        <c:crossAx val="471100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B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0</xdr:rowOff>
    </xdr:from>
    <xdr:to>
      <xdr:col>9</xdr:col>
      <xdr:colOff>166686</xdr:colOff>
      <xdr:row>12</xdr:row>
      <xdr:rowOff>61912</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MARTINEZ\Desktop\_Modulo12_MAGTIC\GAM%20Sucre\GAM%20Sucre\gam_sucre_20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OMARTINEZ\Desktop\_Modulo12_MAGTIC\GAM%20Sucre\GAM%20Sucre\ppto_inicial_2017_1101.xl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m_sucre_2016"/>
      <sheetName val="Hoja1"/>
      <sheetName val="ResumenProg"/>
    </sheetNames>
    <sheetDataSet>
      <sheetData sheetId="0"/>
      <sheetData sheetId="1"/>
      <sheetData sheetId="2">
        <row r="1">
          <cell r="A1" t="str">
            <v>PROGRAMA</v>
          </cell>
          <cell r="B1" t="str">
            <v>Suma de PPTO_INICIAL</v>
          </cell>
          <cell r="C1" t="str">
            <v>Suma de CREDITO_VIGENTE</v>
          </cell>
          <cell r="D1" t="str">
            <v>Suma de DEVENGADO_APROBADO</v>
          </cell>
          <cell r="E1" t="str">
            <v>MOD PPTARIA</v>
          </cell>
          <cell r="F1" t="str">
            <v>% MOD PPTO</v>
          </cell>
          <cell r="G1" t="str">
            <v>% EJEC</v>
          </cell>
          <cell r="H1" t="str">
            <v>% EN EL PPTO</v>
          </cell>
          <cell r="I1" t="str">
            <v>DESCRIPCION DEL PROGRAMA</v>
          </cell>
        </row>
        <row r="2">
          <cell r="A2">
            <v>0</v>
          </cell>
          <cell r="B2">
            <v>64000000</v>
          </cell>
          <cell r="C2">
            <v>63999999.999999985</v>
          </cell>
          <cell r="D2">
            <v>57056872.769999966</v>
          </cell>
          <cell r="E2">
            <v>0</v>
          </cell>
          <cell r="F2">
            <v>0</v>
          </cell>
          <cell r="G2">
            <v>89.151363703124957</v>
          </cell>
          <cell r="H2">
            <v>7.6968402162701972</v>
          </cell>
          <cell r="I2" t="str">
            <v>EJECUTIVO MUNICIPAL</v>
          </cell>
        </row>
        <row r="3">
          <cell r="A3">
            <v>1</v>
          </cell>
          <cell r="B3">
            <v>18950000</v>
          </cell>
          <cell r="C3">
            <v>20110000</v>
          </cell>
          <cell r="D3">
            <v>19707064.810000002</v>
          </cell>
          <cell r="E3">
            <v>1160000</v>
          </cell>
          <cell r="F3">
            <v>6.1213720316622693</v>
          </cell>
          <cell r="G3">
            <v>97.996344157135766</v>
          </cell>
          <cell r="H3">
            <v>2.4184915117061516</v>
          </cell>
          <cell r="I3" t="str">
            <v>CONCEJO MUNICIPAL</v>
          </cell>
        </row>
        <row r="4">
          <cell r="A4">
            <v>10</v>
          </cell>
          <cell r="B4">
            <v>4399600</v>
          </cell>
          <cell r="C4">
            <v>4834850</v>
          </cell>
          <cell r="D4">
            <v>4624150.5599999996</v>
          </cell>
          <cell r="E4">
            <v>435250</v>
          </cell>
          <cell r="F4">
            <v>9.8929448131648332</v>
          </cell>
          <cell r="G4">
            <v>95.642068730157078</v>
          </cell>
          <cell r="H4">
            <v>0.5814541862442808</v>
          </cell>
          <cell r="I4" t="str">
            <v>PROMOCIÓN Y FOMENTO A LA PRODUCCIÓN AGROPECUARIA</v>
          </cell>
        </row>
        <row r="5">
          <cell r="A5">
            <v>11</v>
          </cell>
          <cell r="B5">
            <v>18080543</v>
          </cell>
          <cell r="C5">
            <v>28483440.999999996</v>
          </cell>
          <cell r="D5">
            <v>20008310.520000003</v>
          </cell>
          <cell r="E5">
            <v>10402897.999999996</v>
          </cell>
          <cell r="F5">
            <v>57.536424652733032</v>
          </cell>
          <cell r="G5">
            <v>70.245412132614192</v>
          </cell>
          <cell r="H5">
            <v>3.425507721664991</v>
          </cell>
          <cell r="I5" t="str">
            <v>SANEAMIENTO BÁSICO</v>
          </cell>
        </row>
        <row r="6">
          <cell r="A6">
            <v>12</v>
          </cell>
          <cell r="B6">
            <v>3130000</v>
          </cell>
          <cell r="C6">
            <v>3569017</v>
          </cell>
          <cell r="D6">
            <v>2810663.0300000003</v>
          </cell>
          <cell r="E6">
            <v>439017</v>
          </cell>
          <cell r="F6">
            <v>14.026102236421725</v>
          </cell>
          <cell r="G6">
            <v>78.751741165704743</v>
          </cell>
          <cell r="H6">
            <v>0.42922114965862529</v>
          </cell>
          <cell r="I6" t="str">
            <v>CONSTRUCCIÓN Y MANTENIMIENTO DE MICRORIEGOS</v>
          </cell>
        </row>
        <row r="7">
          <cell r="A7">
            <v>13</v>
          </cell>
          <cell r="B7">
            <v>16802069</v>
          </cell>
          <cell r="C7">
            <v>21859817</v>
          </cell>
          <cell r="D7">
            <v>20852086.550000001</v>
          </cell>
          <cell r="E7">
            <v>5057748</v>
          </cell>
          <cell r="F7">
            <v>30.101935660423724</v>
          </cell>
          <cell r="G7">
            <v>95.390032542358426</v>
          </cell>
          <cell r="H7">
            <v>2.6289299782172963</v>
          </cell>
          <cell r="I7" t="str">
            <v>DESARROLLO Y PRESERVACIÓN DEL MEDIO AMBIENTE</v>
          </cell>
        </row>
        <row r="8">
          <cell r="A8">
            <v>14</v>
          </cell>
          <cell r="B8">
            <v>669600</v>
          </cell>
          <cell r="C8">
            <v>1635619</v>
          </cell>
          <cell r="D8">
            <v>1626537.05</v>
          </cell>
          <cell r="E8">
            <v>966019</v>
          </cell>
          <cell r="F8">
            <v>144.26807048984469</v>
          </cell>
          <cell r="G8">
            <v>99.444739269964472</v>
          </cell>
          <cell r="H8">
            <v>0.19670465777649448</v>
          </cell>
          <cell r="I8" t="str">
            <v>ASEO URBANO, MANEJO Y TRATAMIENTO DE RESIDUOS SÓLIDOS</v>
          </cell>
        </row>
        <row r="9">
          <cell r="A9">
            <v>16</v>
          </cell>
          <cell r="B9">
            <v>15150000</v>
          </cell>
          <cell r="C9">
            <v>16897555.999999996</v>
          </cell>
          <cell r="D9">
            <v>13955063.150000002</v>
          </cell>
          <cell r="E9">
            <v>1747555.9999999963</v>
          </cell>
          <cell r="F9">
            <v>11.535023102310205</v>
          </cell>
          <cell r="G9">
            <v>82.586281412530937</v>
          </cell>
          <cell r="H9">
            <v>2.0321529465230901</v>
          </cell>
          <cell r="I9" t="str">
            <v>SERVICIO DE ALUMBRADO PÚBLICO</v>
          </cell>
        </row>
        <row r="10">
          <cell r="A10">
            <v>17</v>
          </cell>
          <cell r="B10">
            <v>124633382</v>
          </cell>
          <cell r="C10">
            <v>182224090.14999998</v>
          </cell>
          <cell r="D10">
            <v>151306239.02999997</v>
          </cell>
          <cell r="E10">
            <v>57590708.149999976</v>
          </cell>
          <cell r="F10">
            <v>46.208092266965821</v>
          </cell>
          <cell r="G10">
            <v>83.033060505584317</v>
          </cell>
          <cell r="H10">
            <v>21.914839147496345</v>
          </cell>
          <cell r="I10" t="str">
            <v>INFRAESTRUCTURA URBANA Y RURAL</v>
          </cell>
        </row>
        <row r="11">
          <cell r="A11">
            <v>18</v>
          </cell>
          <cell r="B11">
            <v>15795705</v>
          </cell>
          <cell r="C11">
            <v>12836289.32</v>
          </cell>
          <cell r="D11">
            <v>10211413.33</v>
          </cell>
          <cell r="E11">
            <v>-2959415.6799999997</v>
          </cell>
          <cell r="F11">
            <v>-18.735571979851485</v>
          </cell>
          <cell r="G11">
            <v>79.551130980584659</v>
          </cell>
          <cell r="H11">
            <v>1.5437323104039944</v>
          </cell>
          <cell r="I11" t="str">
            <v>GESTIÓN DE CAMINOS VECINALES</v>
          </cell>
        </row>
        <row r="12">
          <cell r="A12">
            <v>19</v>
          </cell>
          <cell r="B12">
            <v>5900000</v>
          </cell>
          <cell r="C12">
            <v>6848715</v>
          </cell>
          <cell r="D12">
            <v>6293544.6199999992</v>
          </cell>
          <cell r="E12">
            <v>948715</v>
          </cell>
          <cell r="F12">
            <v>16.079915254237285</v>
          </cell>
          <cell r="G12">
            <v>91.893802268016685</v>
          </cell>
          <cell r="H12">
            <v>0.82364789127770244</v>
          </cell>
          <cell r="I12" t="str">
            <v>SERVICIO DE CATASTRO URBANO Y RURAL</v>
          </cell>
        </row>
        <row r="13">
          <cell r="A13">
            <v>20</v>
          </cell>
          <cell r="B13">
            <v>56346989</v>
          </cell>
          <cell r="C13">
            <v>106983420.26000001</v>
          </cell>
          <cell r="D13">
            <v>92735817.339999974</v>
          </cell>
          <cell r="E13">
            <v>50636431.260000005</v>
          </cell>
          <cell r="F13">
            <v>89.865371972227308</v>
          </cell>
          <cell r="G13">
            <v>86.682419682064449</v>
          </cell>
          <cell r="H13">
            <v>12.866160805176627</v>
          </cell>
          <cell r="I13" t="str">
            <v>GESTIÓN DE SALUD</v>
          </cell>
        </row>
        <row r="14">
          <cell r="A14">
            <v>21</v>
          </cell>
          <cell r="B14">
            <v>96810199</v>
          </cell>
          <cell r="C14">
            <v>99877198.679999992</v>
          </cell>
          <cell r="D14">
            <v>62520404.470000021</v>
          </cell>
          <cell r="E14">
            <v>3066999.6799999923</v>
          </cell>
          <cell r="F14">
            <v>3.1680543079970245</v>
          </cell>
          <cell r="G14">
            <v>62.597274749676657</v>
          </cell>
          <cell r="H14">
            <v>12.011544367009886</v>
          </cell>
          <cell r="I14" t="str">
            <v>GESTIÓN DE EDUCACIÓN</v>
          </cell>
        </row>
        <row r="15">
          <cell r="A15">
            <v>22</v>
          </cell>
          <cell r="B15">
            <v>25169367</v>
          </cell>
          <cell r="C15">
            <v>32479853.359999996</v>
          </cell>
          <cell r="D15">
            <v>22558777.559999999</v>
          </cell>
          <cell r="E15">
            <v>7310486.3599999957</v>
          </cell>
          <cell r="F15">
            <v>29.0451736827549</v>
          </cell>
          <cell r="G15">
            <v>69.454677981341732</v>
          </cell>
          <cell r="H15">
            <v>3.9061287743719801</v>
          </cell>
          <cell r="I15" t="str">
            <v>DESARROLLO Y PROMOCIÓN DEL DEPORTE</v>
          </cell>
        </row>
        <row r="16">
          <cell r="A16">
            <v>23</v>
          </cell>
          <cell r="B16">
            <v>3818000</v>
          </cell>
          <cell r="C16">
            <v>5827458.0000000009</v>
          </cell>
          <cell r="D16">
            <v>5745586.9000000004</v>
          </cell>
          <cell r="E16">
            <v>2009458.0000000009</v>
          </cell>
          <cell r="F16">
            <v>52.631168150864347</v>
          </cell>
          <cell r="G16">
            <v>98.595080393543796</v>
          </cell>
          <cell r="H16">
            <v>0.70082832957852359</v>
          </cell>
          <cell r="I16" t="str">
            <v>PROMOCION Y CONSERVACION DE CULTURA Y PATRIMONIO</v>
          </cell>
        </row>
        <row r="17">
          <cell r="A17">
            <v>24</v>
          </cell>
          <cell r="B17">
            <v>3800000</v>
          </cell>
          <cell r="C17">
            <v>3312618</v>
          </cell>
          <cell r="D17">
            <v>3189714.1500000004</v>
          </cell>
          <cell r="E17">
            <v>-487382</v>
          </cell>
          <cell r="F17">
            <v>-12.825842105263158</v>
          </cell>
          <cell r="G17">
            <v>96.28982726049307</v>
          </cell>
          <cell r="H17">
            <v>0.39838580380532113</v>
          </cell>
          <cell r="I17" t="str">
            <v>DESARROLLO Y FOMENTO DEL TURISMO</v>
          </cell>
        </row>
        <row r="18">
          <cell r="A18">
            <v>25</v>
          </cell>
          <cell r="B18">
            <v>4703815</v>
          </cell>
          <cell r="C18">
            <v>4683132</v>
          </cell>
          <cell r="D18">
            <v>4445305.96</v>
          </cell>
          <cell r="E18">
            <v>-20683</v>
          </cell>
          <cell r="F18">
            <v>-0.43970691874574153</v>
          </cell>
          <cell r="G18">
            <v>94.921645599568834</v>
          </cell>
          <cell r="H18">
            <v>0.56320810493284201</v>
          </cell>
          <cell r="I18" t="str">
            <v>PROMOCIÓN Y POLÍTICAS PARA GRUPOS VULNERABLES Y DE LA MUJER</v>
          </cell>
        </row>
        <row r="19">
          <cell r="A19">
            <v>26</v>
          </cell>
          <cell r="B19">
            <v>8176834</v>
          </cell>
          <cell r="C19">
            <v>7561208</v>
          </cell>
          <cell r="D19">
            <v>7324120.0300000012</v>
          </cell>
          <cell r="E19">
            <v>-615626</v>
          </cell>
          <cell r="F19">
            <v>-7.528904218918961</v>
          </cell>
          <cell r="G19">
            <v>96.864416770441991</v>
          </cell>
          <cell r="H19">
            <v>0.90933452840599938</v>
          </cell>
          <cell r="I19" t="str">
            <v>DEFENSA Y PROTECCIÓN DE LA NIÑEZ Y ADOLESCENCIA</v>
          </cell>
        </row>
        <row r="20">
          <cell r="A20">
            <v>27</v>
          </cell>
          <cell r="B20">
            <v>3800000</v>
          </cell>
          <cell r="C20">
            <v>4263549</v>
          </cell>
          <cell r="D20">
            <v>3929945.1099999994</v>
          </cell>
          <cell r="E20">
            <v>463549</v>
          </cell>
          <cell r="F20">
            <v>12.198657894736842</v>
          </cell>
          <cell r="G20">
            <v>92.175441398703271</v>
          </cell>
          <cell r="H20">
            <v>0.51274774073810303</v>
          </cell>
          <cell r="I20" t="str">
            <v>VIALIDAD Y TRANSPORTE PÚBLICO</v>
          </cell>
        </row>
        <row r="21">
          <cell r="A21">
            <v>28</v>
          </cell>
          <cell r="B21">
            <v>3000000</v>
          </cell>
          <cell r="C21">
            <v>3248498</v>
          </cell>
          <cell r="D21">
            <v>3112982.7800000003</v>
          </cell>
          <cell r="E21">
            <v>248498</v>
          </cell>
          <cell r="F21">
            <v>8.2832666666666661</v>
          </cell>
          <cell r="G21">
            <v>95.828372989609363</v>
          </cell>
          <cell r="H21">
            <v>0.39067453201364544</v>
          </cell>
          <cell r="I21" t="str">
            <v>DEFENSA DEL CONSUMIDOR</v>
          </cell>
        </row>
        <row r="22">
          <cell r="A22">
            <v>30</v>
          </cell>
          <cell r="B22">
            <v>700000</v>
          </cell>
          <cell r="C22">
            <v>993000</v>
          </cell>
          <cell r="D22">
            <v>964175.27</v>
          </cell>
          <cell r="E22">
            <v>293000</v>
          </cell>
          <cell r="F22">
            <v>41.857142857142861</v>
          </cell>
          <cell r="G22">
            <v>97.097207452165151</v>
          </cell>
          <cell r="H22">
            <v>0.11942128648056731</v>
          </cell>
          <cell r="I22" t="str">
            <v>SERVICIO DE INHUMACIÓN, EXHUMACIÓN, CREMACIÓN Y TRASLADO DE RESTOS</v>
          </cell>
        </row>
        <row r="23">
          <cell r="A23">
            <v>31</v>
          </cell>
          <cell r="B23">
            <v>8530000</v>
          </cell>
          <cell r="C23">
            <v>20642860</v>
          </cell>
          <cell r="D23">
            <v>13608343.450000001</v>
          </cell>
          <cell r="E23">
            <v>12112860</v>
          </cell>
          <cell r="F23">
            <v>142.00304806565066</v>
          </cell>
          <cell r="G23">
            <v>65.922761913804578</v>
          </cell>
          <cell r="H23">
            <v>2.4825749222943037</v>
          </cell>
          <cell r="I23" t="str">
            <v>GESTIÓN DE RIESGOS</v>
          </cell>
        </row>
        <row r="24">
          <cell r="A24">
            <v>32</v>
          </cell>
          <cell r="B24">
            <v>2290000</v>
          </cell>
          <cell r="C24">
            <v>2669038</v>
          </cell>
          <cell r="D24">
            <v>2486898.46</v>
          </cell>
          <cell r="E24">
            <v>379038</v>
          </cell>
          <cell r="F24">
            <v>16.55187772925764</v>
          </cell>
          <cell r="G24">
            <v>93.175835638158759</v>
          </cell>
          <cell r="H24">
            <v>0.32098685964302154</v>
          </cell>
          <cell r="I24" t="str">
            <v>RECURSOS HÍDRICOS</v>
          </cell>
        </row>
        <row r="25">
          <cell r="A25">
            <v>33</v>
          </cell>
          <cell r="B25">
            <v>17700000</v>
          </cell>
          <cell r="C25">
            <v>32160854</v>
          </cell>
          <cell r="D25">
            <v>14321633.730000004</v>
          </cell>
          <cell r="E25">
            <v>14460854</v>
          </cell>
          <cell r="F25">
            <v>81.699740112994348</v>
          </cell>
          <cell r="G25">
            <v>44.531260674856469</v>
          </cell>
          <cell r="H25">
            <v>3.8677649133874108</v>
          </cell>
          <cell r="I25" t="str">
            <v>SERVICIOS DE SEGURIDAD CIUDADANA</v>
          </cell>
        </row>
        <row r="26">
          <cell r="A26">
            <v>34</v>
          </cell>
          <cell r="B26">
            <v>39867799</v>
          </cell>
          <cell r="C26">
            <v>56858298.000000015</v>
          </cell>
          <cell r="D26">
            <v>52221904.629999951</v>
          </cell>
          <cell r="E26">
            <v>16990499.000000015</v>
          </cell>
          <cell r="F26">
            <v>42.617098074563927</v>
          </cell>
          <cell r="G26">
            <v>91.845704966406032</v>
          </cell>
          <cell r="H26">
            <v>6.8379567917980557</v>
          </cell>
          <cell r="I26" t="str">
            <v>FORTALECIMIENTO INSTITUCIONAL</v>
          </cell>
        </row>
        <row r="27">
          <cell r="A27">
            <v>35</v>
          </cell>
          <cell r="B27">
            <v>5710000</v>
          </cell>
          <cell r="C27">
            <v>7582766</v>
          </cell>
          <cell r="D27">
            <v>6933973.0500000007</v>
          </cell>
          <cell r="E27">
            <v>1872766</v>
          </cell>
          <cell r="F27">
            <v>32.798003502626969</v>
          </cell>
          <cell r="G27">
            <v>91.443848458464899</v>
          </cell>
          <cell r="H27">
            <v>0.91192716092759851</v>
          </cell>
          <cell r="I27" t="str">
            <v>FOMENTO AL DESARROLLO ECONOMICO LOCAL Y PROMOCION DEL EMPLEO</v>
          </cell>
        </row>
        <row r="28">
          <cell r="A28">
            <v>97</v>
          </cell>
          <cell r="B28">
            <v>92873124</v>
          </cell>
          <cell r="C28">
            <v>1658410.45</v>
          </cell>
          <cell r="D28">
            <v>0</v>
          </cell>
          <cell r="E28">
            <v>-91214713.549999997</v>
          </cell>
          <cell r="F28">
            <v>-98.214326837977367</v>
          </cell>
          <cell r="G28">
            <v>0</v>
          </cell>
          <cell r="H28">
            <v>0.19944562885379308</v>
          </cell>
          <cell r="I28" t="str">
            <v>PARTIDAS NO ASIGNABLES A PROGRAMAS - ACTIVOS FINANCIEROS</v>
          </cell>
        </row>
        <row r="29">
          <cell r="A29">
            <v>98</v>
          </cell>
          <cell r="B29">
            <v>59689715</v>
          </cell>
          <cell r="C29">
            <v>75041978</v>
          </cell>
          <cell r="D29">
            <v>53274183.629999995</v>
          </cell>
          <cell r="E29">
            <v>15352263</v>
          </cell>
          <cell r="F29">
            <v>25.720114428423724</v>
          </cell>
          <cell r="G29">
            <v>70.992509858948537</v>
          </cell>
          <cell r="H29">
            <v>9.0247830340447415</v>
          </cell>
          <cell r="I29" t="str">
            <v>PARTIDAS NO ASIGNABLES A PROGRAMAS - OTRAS TRANSFERENCIAS</v>
          </cell>
        </row>
        <row r="30">
          <cell r="A30">
            <v>99</v>
          </cell>
          <cell r="B30">
            <v>6050000</v>
          </cell>
          <cell r="C30">
            <v>2366516.6799999997</v>
          </cell>
          <cell r="D30">
            <v>1572828.4100000004</v>
          </cell>
          <cell r="E30">
            <v>-3683483.3200000003</v>
          </cell>
          <cell r="F30">
            <v>-60.884021818181822</v>
          </cell>
          <cell r="G30">
            <v>66.461750440736409</v>
          </cell>
          <cell r="H30">
            <v>0.28460469929840987</v>
          </cell>
          <cell r="I30" t="str">
            <v>PARTIDAS NO ASIGNABLES A PROGRAMAS - DEUDAS</v>
          </cell>
        </row>
        <row r="31">
          <cell r="A31" t="str">
            <v>Total general</v>
          </cell>
          <cell r="B31">
            <v>726546741</v>
          </cell>
          <cell r="C31">
            <v>831510050.89999998</v>
          </cell>
          <cell r="D31">
            <v>659398540.34999967</v>
          </cell>
          <cell r="E31">
            <v>104963309.89999998</v>
          </cell>
          <cell r="G31">
            <v>79.301331311183517</v>
          </cell>
          <cell r="H31">
            <v>100.00000000000003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s>
    <sheetDataSet>
      <sheetData sheetId="0">
        <row r="1">
          <cell r="A1" t="str">
            <v>CODIGO</v>
          </cell>
          <cell r="B1" t="str">
            <v>P</v>
          </cell>
          <cell r="C1" t="str">
            <v>Py</v>
          </cell>
          <cell r="D1" t="str">
            <v>A</v>
          </cell>
          <cell r="E1" t="str">
            <v>DESCRIPCION</v>
          </cell>
          <cell r="F1" t="str">
            <v>GRP 1</v>
          </cell>
          <cell r="G1" t="str">
            <v>GRP 2</v>
          </cell>
          <cell r="H1" t="str">
            <v>GRP 3</v>
          </cell>
          <cell r="I1" t="str">
            <v>GRP 4</v>
          </cell>
          <cell r="J1" t="str">
            <v>GRP 5</v>
          </cell>
          <cell r="K1" t="str">
            <v>GRP 6</v>
          </cell>
          <cell r="L1" t="str">
            <v>GRP 7</v>
          </cell>
          <cell r="M1" t="str">
            <v>TOTAL</v>
          </cell>
        </row>
        <row r="2">
          <cell r="A2" t="str">
            <v>0.0.0</v>
          </cell>
          <cell r="B2">
            <v>0</v>
          </cell>
          <cell r="C2">
            <v>0</v>
          </cell>
          <cell r="D2">
            <v>0</v>
          </cell>
          <cell r="E2" t="str">
            <v>EJECUTIVO MUNICIPAL</v>
          </cell>
          <cell r="F2">
            <v>49606966</v>
          </cell>
          <cell r="G2">
            <v>9266865</v>
          </cell>
          <cell r="H2">
            <v>4434011</v>
          </cell>
          <cell r="I2">
            <v>692158</v>
          </cell>
          <cell r="J2">
            <v>0</v>
          </cell>
          <cell r="K2">
            <v>0</v>
          </cell>
          <cell r="L2">
            <v>0</v>
          </cell>
          <cell r="M2">
            <v>64000000</v>
          </cell>
        </row>
        <row r="3">
          <cell r="A3" t="str">
            <v>0.0.1</v>
          </cell>
          <cell r="B3">
            <v>0</v>
          </cell>
          <cell r="C3">
            <v>0</v>
          </cell>
          <cell r="D3">
            <v>1</v>
          </cell>
          <cell r="E3" t="str">
            <v>FUNCIONAMIENTO DESPACHO MUNICIPAL</v>
          </cell>
          <cell r="F3">
            <v>2914678</v>
          </cell>
          <cell r="G3">
            <v>785000</v>
          </cell>
          <cell r="H3">
            <v>595003</v>
          </cell>
          <cell r="I3">
            <v>120000</v>
          </cell>
          <cell r="J3">
            <v>0</v>
          </cell>
          <cell r="K3">
            <v>0</v>
          </cell>
          <cell r="L3">
            <v>0</v>
          </cell>
          <cell r="M3">
            <v>4414681</v>
          </cell>
        </row>
        <row r="4">
          <cell r="A4" t="str">
            <v>0.0.2</v>
          </cell>
          <cell r="B4">
            <v>0</v>
          </cell>
          <cell r="C4">
            <v>0</v>
          </cell>
          <cell r="D4">
            <v>2</v>
          </cell>
          <cell r="E4" t="str">
            <v>FUNCIONAMIENTO SECRETARIA MUNICIPAL ADMINISTRATIVA Y FINANCIERA</v>
          </cell>
          <cell r="F4">
            <v>9714551</v>
          </cell>
          <cell r="G4">
            <v>3342629</v>
          </cell>
          <cell r="H4">
            <v>930529</v>
          </cell>
          <cell r="I4">
            <v>60000</v>
          </cell>
          <cell r="J4">
            <v>0</v>
          </cell>
          <cell r="K4">
            <v>0</v>
          </cell>
          <cell r="L4">
            <v>0</v>
          </cell>
          <cell r="M4">
            <v>14047709</v>
          </cell>
        </row>
        <row r="5">
          <cell r="A5" t="str">
            <v>0.0.4</v>
          </cell>
          <cell r="B5">
            <v>0</v>
          </cell>
          <cell r="C5">
            <v>0</v>
          </cell>
          <cell r="D5">
            <v>4</v>
          </cell>
          <cell r="E5" t="str">
            <v>FUNCIONAMIENTO SECRETARIA MUNICIPAL DESARROLLO HUMANO Y SOCIAL</v>
          </cell>
          <cell r="F5">
            <v>3911699</v>
          </cell>
          <cell r="G5">
            <v>328547</v>
          </cell>
          <cell r="H5">
            <v>671459</v>
          </cell>
          <cell r="I5">
            <v>0</v>
          </cell>
          <cell r="J5">
            <v>0</v>
          </cell>
          <cell r="K5">
            <v>0</v>
          </cell>
          <cell r="L5">
            <v>0</v>
          </cell>
          <cell r="M5">
            <v>4911705</v>
          </cell>
        </row>
        <row r="6">
          <cell r="A6" t="str">
            <v>0.0.7</v>
          </cell>
          <cell r="B6">
            <v>0</v>
          </cell>
          <cell r="C6">
            <v>0</v>
          </cell>
          <cell r="D6">
            <v>7</v>
          </cell>
          <cell r="E6" t="str">
            <v>FUNCIONAMIENTO SUB-ALCALDIA DISTRITO 1</v>
          </cell>
          <cell r="F6">
            <v>953294</v>
          </cell>
          <cell r="G6">
            <v>46706</v>
          </cell>
          <cell r="H6">
            <v>0</v>
          </cell>
          <cell r="I6">
            <v>0</v>
          </cell>
          <cell r="J6">
            <v>0</v>
          </cell>
          <cell r="K6">
            <v>0</v>
          </cell>
          <cell r="L6">
            <v>0</v>
          </cell>
          <cell r="M6">
            <v>1000000</v>
          </cell>
        </row>
        <row r="7">
          <cell r="A7" t="str">
            <v>0.0.8</v>
          </cell>
          <cell r="B7">
            <v>0</v>
          </cell>
          <cell r="C7">
            <v>0</v>
          </cell>
          <cell r="D7">
            <v>8</v>
          </cell>
          <cell r="E7" t="str">
            <v>FUNCIONAMIENTO SUB-ALCALDIA DISTRITO 2</v>
          </cell>
          <cell r="F7">
            <v>1168084</v>
          </cell>
          <cell r="G7">
            <v>231916</v>
          </cell>
          <cell r="H7">
            <v>0</v>
          </cell>
          <cell r="I7">
            <v>0</v>
          </cell>
          <cell r="J7">
            <v>0</v>
          </cell>
          <cell r="K7">
            <v>0</v>
          </cell>
          <cell r="L7">
            <v>0</v>
          </cell>
          <cell r="M7">
            <v>1400000</v>
          </cell>
        </row>
        <row r="8">
          <cell r="A8" t="str">
            <v>0.0.9</v>
          </cell>
          <cell r="B8">
            <v>0</v>
          </cell>
          <cell r="C8">
            <v>0</v>
          </cell>
          <cell r="D8">
            <v>9</v>
          </cell>
          <cell r="E8" t="str">
            <v>FUNCIONAMIENTO SUB-ALCALDIA DISTRITO 3</v>
          </cell>
          <cell r="F8">
            <v>1168151</v>
          </cell>
          <cell r="G8">
            <v>131849</v>
          </cell>
          <cell r="H8">
            <v>0</v>
          </cell>
          <cell r="I8">
            <v>0</v>
          </cell>
          <cell r="J8">
            <v>0</v>
          </cell>
          <cell r="K8">
            <v>0</v>
          </cell>
          <cell r="L8">
            <v>0</v>
          </cell>
          <cell r="M8">
            <v>1300000</v>
          </cell>
        </row>
        <row r="9">
          <cell r="A9" t="str">
            <v>0.0.10</v>
          </cell>
          <cell r="B9">
            <v>0</v>
          </cell>
          <cell r="C9">
            <v>0</v>
          </cell>
          <cell r="D9">
            <v>10</v>
          </cell>
          <cell r="E9" t="str">
            <v>FUNCIONAMIENTO SUB-ALCALDIA DISTRITO 4</v>
          </cell>
          <cell r="F9">
            <v>952250</v>
          </cell>
          <cell r="G9">
            <v>147750</v>
          </cell>
          <cell r="H9">
            <v>0</v>
          </cell>
          <cell r="I9">
            <v>0</v>
          </cell>
          <cell r="J9">
            <v>0</v>
          </cell>
          <cell r="K9">
            <v>0</v>
          </cell>
          <cell r="L9">
            <v>0</v>
          </cell>
          <cell r="M9">
            <v>1100000</v>
          </cell>
        </row>
        <row r="10">
          <cell r="A10" t="str">
            <v>0.0.11</v>
          </cell>
          <cell r="B10">
            <v>0</v>
          </cell>
          <cell r="C10">
            <v>0</v>
          </cell>
          <cell r="D10">
            <v>11</v>
          </cell>
          <cell r="E10" t="str">
            <v>FUNCIONAMIENTO SUB-ALCALDIA DISTRITO 5</v>
          </cell>
          <cell r="F10">
            <v>937195</v>
          </cell>
          <cell r="G10">
            <v>62805</v>
          </cell>
          <cell r="H10">
            <v>0</v>
          </cell>
          <cell r="I10">
            <v>0</v>
          </cell>
          <cell r="J10">
            <v>0</v>
          </cell>
          <cell r="K10">
            <v>0</v>
          </cell>
          <cell r="L10">
            <v>0</v>
          </cell>
          <cell r="M10">
            <v>1000000</v>
          </cell>
        </row>
        <row r="11">
          <cell r="A11" t="str">
            <v>0.0.12</v>
          </cell>
          <cell r="B11">
            <v>0</v>
          </cell>
          <cell r="C11">
            <v>0</v>
          </cell>
          <cell r="D11">
            <v>12</v>
          </cell>
          <cell r="E11" t="str">
            <v>FUNCIONAMIENTO SUB-ALCALDIA DISTRITO 6</v>
          </cell>
          <cell r="F11">
            <v>938686</v>
          </cell>
          <cell r="G11">
            <v>61314</v>
          </cell>
          <cell r="H11">
            <v>0</v>
          </cell>
          <cell r="I11">
            <v>0</v>
          </cell>
          <cell r="J11">
            <v>0</v>
          </cell>
          <cell r="K11">
            <v>0</v>
          </cell>
          <cell r="L11">
            <v>0</v>
          </cell>
          <cell r="M11">
            <v>1000000</v>
          </cell>
        </row>
        <row r="12">
          <cell r="A12" t="str">
            <v>0.0.13</v>
          </cell>
          <cell r="B12">
            <v>0</v>
          </cell>
          <cell r="C12">
            <v>0</v>
          </cell>
          <cell r="D12">
            <v>13</v>
          </cell>
          <cell r="E12" t="str">
            <v>FUNCIONAMIENTO SUB-ALCALDIA DISTRITO 7</v>
          </cell>
          <cell r="F12">
            <v>934939</v>
          </cell>
          <cell r="G12">
            <v>65061</v>
          </cell>
          <cell r="H12">
            <v>0</v>
          </cell>
          <cell r="I12">
            <v>0</v>
          </cell>
          <cell r="J12">
            <v>0</v>
          </cell>
          <cell r="K12">
            <v>0</v>
          </cell>
          <cell r="L12">
            <v>0</v>
          </cell>
          <cell r="M12">
            <v>1000000</v>
          </cell>
        </row>
        <row r="13">
          <cell r="A13" t="str">
            <v>0.0.14</v>
          </cell>
          <cell r="B13">
            <v>0</v>
          </cell>
          <cell r="C13">
            <v>0</v>
          </cell>
          <cell r="D13">
            <v>14</v>
          </cell>
          <cell r="E13" t="str">
            <v>FUNCIONAMIENTO SUB-ALCALDIA DISTRITO 8</v>
          </cell>
          <cell r="F13">
            <v>938397</v>
          </cell>
          <cell r="G13">
            <v>61603</v>
          </cell>
          <cell r="H13">
            <v>0</v>
          </cell>
          <cell r="I13">
            <v>0</v>
          </cell>
          <cell r="J13">
            <v>0</v>
          </cell>
          <cell r="K13">
            <v>0</v>
          </cell>
          <cell r="L13">
            <v>0</v>
          </cell>
          <cell r="M13">
            <v>1000000</v>
          </cell>
        </row>
        <row r="14">
          <cell r="A14" t="str">
            <v>0.0.15</v>
          </cell>
          <cell r="B14">
            <v>0</v>
          </cell>
          <cell r="C14">
            <v>0</v>
          </cell>
          <cell r="D14">
            <v>15</v>
          </cell>
          <cell r="E14" t="str">
            <v>FUNCIONAMIENTO SECRETARIA MUNICIPAL GENERAL Y DE GOBERNABILIDAD</v>
          </cell>
          <cell r="F14">
            <v>4011532</v>
          </cell>
          <cell r="G14">
            <v>675000</v>
          </cell>
          <cell r="H14">
            <v>324983</v>
          </cell>
          <cell r="I14">
            <v>0</v>
          </cell>
          <cell r="J14">
            <v>0</v>
          </cell>
          <cell r="K14">
            <v>0</v>
          </cell>
          <cell r="L14">
            <v>0</v>
          </cell>
          <cell r="M14">
            <v>5011515</v>
          </cell>
        </row>
        <row r="15">
          <cell r="A15" t="str">
            <v>0.0.16</v>
          </cell>
          <cell r="B15">
            <v>0</v>
          </cell>
          <cell r="C15">
            <v>0</v>
          </cell>
          <cell r="D15">
            <v>16</v>
          </cell>
          <cell r="E15" t="str">
            <v>FUNCIONAMIENTO SECRETARIA MUNICIPAL DE PLANIFICACION PARA EL DESARROLLO</v>
          </cell>
          <cell r="F15">
            <v>5475954</v>
          </cell>
          <cell r="G15">
            <v>628304</v>
          </cell>
          <cell r="H15">
            <v>190391</v>
          </cell>
          <cell r="I15">
            <v>170000</v>
          </cell>
          <cell r="J15">
            <v>0</v>
          </cell>
          <cell r="K15">
            <v>0</v>
          </cell>
          <cell r="L15">
            <v>0</v>
          </cell>
          <cell r="M15">
            <v>6464649</v>
          </cell>
        </row>
        <row r="16">
          <cell r="A16" t="str">
            <v>0.0.17</v>
          </cell>
          <cell r="B16">
            <v>0</v>
          </cell>
          <cell r="C16">
            <v>0</v>
          </cell>
          <cell r="D16">
            <v>17</v>
          </cell>
          <cell r="E16" t="str">
            <v>FUNCIONAMIENTO SECRETARIA MUNICIPAL DE DESARROLLO ECONOMICO</v>
          </cell>
          <cell r="F16">
            <v>1200475</v>
          </cell>
          <cell r="G16">
            <v>138354</v>
          </cell>
          <cell r="H16">
            <v>851646</v>
          </cell>
          <cell r="I16">
            <v>0</v>
          </cell>
          <cell r="J16">
            <v>0</v>
          </cell>
          <cell r="K16">
            <v>0</v>
          </cell>
          <cell r="L16">
            <v>0</v>
          </cell>
          <cell r="M16">
            <v>2190475</v>
          </cell>
        </row>
        <row r="17">
          <cell r="A17" t="str">
            <v>0.0.18</v>
          </cell>
          <cell r="B17">
            <v>0</v>
          </cell>
          <cell r="C17">
            <v>0</v>
          </cell>
          <cell r="D17">
            <v>18</v>
          </cell>
          <cell r="E17" t="str">
            <v>FUNCIONAMIENTO SECRETARIA MUNICIPAL DE TURISMO Y CULTURA</v>
          </cell>
          <cell r="F17">
            <v>1960136</v>
          </cell>
          <cell r="G17">
            <v>1000000</v>
          </cell>
          <cell r="H17">
            <v>0</v>
          </cell>
          <cell r="I17">
            <v>0</v>
          </cell>
          <cell r="J17">
            <v>0</v>
          </cell>
          <cell r="K17">
            <v>0</v>
          </cell>
          <cell r="L17">
            <v>0</v>
          </cell>
          <cell r="M17">
            <v>2960136</v>
          </cell>
        </row>
        <row r="18">
          <cell r="A18" t="str">
            <v>0.0.19</v>
          </cell>
          <cell r="B18">
            <v>0</v>
          </cell>
          <cell r="C18">
            <v>0</v>
          </cell>
          <cell r="D18">
            <v>19</v>
          </cell>
          <cell r="E18" t="str">
            <v>FUNCIONAMIENTO SECRETARIA MUNICIPAL DE SALUD EDUCACION Y DEPORTE</v>
          </cell>
          <cell r="F18">
            <v>2780994</v>
          </cell>
          <cell r="G18">
            <v>450001</v>
          </cell>
          <cell r="H18">
            <v>180000</v>
          </cell>
          <cell r="I18">
            <v>170000</v>
          </cell>
          <cell r="J18">
            <v>0</v>
          </cell>
          <cell r="K18">
            <v>0</v>
          </cell>
          <cell r="L18">
            <v>0</v>
          </cell>
          <cell r="M18">
            <v>3580995</v>
          </cell>
        </row>
        <row r="19">
          <cell r="A19" t="str">
            <v>0.0.20</v>
          </cell>
          <cell r="B19">
            <v>0</v>
          </cell>
          <cell r="C19">
            <v>0</v>
          </cell>
          <cell r="D19">
            <v>20</v>
          </cell>
          <cell r="E19" t="str">
            <v>FUNCIONAMIENTO SECRETARIA MUNICIPAL DE INFRAESTRUCTURA PUBLICA</v>
          </cell>
          <cell r="F19">
            <v>4591565</v>
          </cell>
          <cell r="G19">
            <v>550000</v>
          </cell>
          <cell r="H19">
            <v>330000</v>
          </cell>
          <cell r="I19">
            <v>92158</v>
          </cell>
          <cell r="J19">
            <v>0</v>
          </cell>
          <cell r="K19">
            <v>0</v>
          </cell>
          <cell r="L19">
            <v>0</v>
          </cell>
          <cell r="M19">
            <v>5563723</v>
          </cell>
        </row>
        <row r="20">
          <cell r="A20" t="str">
            <v>0.0.21</v>
          </cell>
          <cell r="B20">
            <v>0</v>
          </cell>
          <cell r="C20">
            <v>0</v>
          </cell>
          <cell r="D20">
            <v>21</v>
          </cell>
          <cell r="E20" t="str">
            <v>FUNCIONAMIENTO SECRETARIA MUNICIPAL DE ORDENAMIENTO TERRITORIAL</v>
          </cell>
          <cell r="F20">
            <v>5054386</v>
          </cell>
          <cell r="G20">
            <v>560026</v>
          </cell>
          <cell r="H20">
            <v>360000</v>
          </cell>
          <cell r="I20">
            <v>80000</v>
          </cell>
          <cell r="J20">
            <v>0</v>
          </cell>
          <cell r="K20">
            <v>0</v>
          </cell>
          <cell r="L20">
            <v>0</v>
          </cell>
          <cell r="M20">
            <v>6054412</v>
          </cell>
        </row>
        <row r="21">
          <cell r="A21" t="str">
            <v>1.0.0</v>
          </cell>
          <cell r="B21">
            <v>1</v>
          </cell>
          <cell r="C21">
            <v>0</v>
          </cell>
          <cell r="D21">
            <v>0</v>
          </cell>
          <cell r="E21" t="str">
            <v>CONCEJO MUNICIPAL</v>
          </cell>
          <cell r="F21">
            <v>15808877</v>
          </cell>
          <cell r="G21">
            <v>1961000</v>
          </cell>
          <cell r="H21">
            <v>1080123</v>
          </cell>
          <cell r="I21">
            <v>150000</v>
          </cell>
          <cell r="J21">
            <v>0</v>
          </cell>
          <cell r="K21">
            <v>0</v>
          </cell>
          <cell r="L21">
            <v>0</v>
          </cell>
          <cell r="M21">
            <v>19000000</v>
          </cell>
        </row>
        <row r="22">
          <cell r="A22" t="str">
            <v>1.0.1</v>
          </cell>
          <cell r="B22">
            <v>1</v>
          </cell>
          <cell r="C22">
            <v>0</v>
          </cell>
          <cell r="D22">
            <v>1</v>
          </cell>
          <cell r="E22" t="str">
            <v>FUNCIONAMIENTO CONCEJO MUNICIPAL</v>
          </cell>
          <cell r="F22">
            <v>15808877</v>
          </cell>
          <cell r="G22">
            <v>1961000</v>
          </cell>
          <cell r="H22">
            <v>1080123</v>
          </cell>
          <cell r="I22">
            <v>150000</v>
          </cell>
          <cell r="J22">
            <v>0</v>
          </cell>
          <cell r="K22">
            <v>0</v>
          </cell>
          <cell r="L22">
            <v>0</v>
          </cell>
          <cell r="M22">
            <v>19000000</v>
          </cell>
        </row>
        <row r="23">
          <cell r="A23" t="str">
            <v>10.0.0</v>
          </cell>
          <cell r="B23">
            <v>10</v>
          </cell>
          <cell r="C23">
            <v>0</v>
          </cell>
          <cell r="D23">
            <v>0</v>
          </cell>
          <cell r="E23" t="str">
            <v>PROMOCIÓN Y FOMENTO A LA PRODUCCIÓN AGROPECUARIA</v>
          </cell>
          <cell r="F23">
            <v>0</v>
          </cell>
          <cell r="G23">
            <v>1357192</v>
          </cell>
          <cell r="H23">
            <v>2652808</v>
          </cell>
          <cell r="I23">
            <v>1862000</v>
          </cell>
          <cell r="J23">
            <v>0</v>
          </cell>
          <cell r="K23">
            <v>0</v>
          </cell>
          <cell r="L23">
            <v>0</v>
          </cell>
          <cell r="M23">
            <v>5872000</v>
          </cell>
        </row>
        <row r="24">
          <cell r="A24" t="str">
            <v>10.0.1</v>
          </cell>
          <cell r="B24">
            <v>10</v>
          </cell>
          <cell r="C24">
            <v>0</v>
          </cell>
          <cell r="D24">
            <v>1</v>
          </cell>
          <cell r="E24" t="str">
            <v>PROMOCIÓN Y APOYO A LA PRODUCCIÓN AGRICOLA</v>
          </cell>
          <cell r="F24">
            <v>0</v>
          </cell>
          <cell r="G24">
            <v>138000</v>
          </cell>
          <cell r="H24">
            <v>212000</v>
          </cell>
          <cell r="I24">
            <v>0</v>
          </cell>
          <cell r="J24">
            <v>0</v>
          </cell>
          <cell r="K24">
            <v>0</v>
          </cell>
          <cell r="L24">
            <v>0</v>
          </cell>
          <cell r="M24">
            <v>350000</v>
          </cell>
        </row>
        <row r="25">
          <cell r="A25" t="str">
            <v>10.0.2</v>
          </cell>
          <cell r="B25">
            <v>10</v>
          </cell>
          <cell r="C25">
            <v>0</v>
          </cell>
          <cell r="D25">
            <v>2</v>
          </cell>
          <cell r="E25" t="str">
            <v xml:space="preserve">FUNCIONAMIENTO VIVIERO DISTRITAL CHUQUI CHUQUI </v>
          </cell>
          <cell r="F25">
            <v>0</v>
          </cell>
          <cell r="G25">
            <v>151175</v>
          </cell>
          <cell r="H25">
            <v>48825</v>
          </cell>
          <cell r="I25">
            <v>0</v>
          </cell>
          <cell r="J25">
            <v>0</v>
          </cell>
          <cell r="K25">
            <v>0</v>
          </cell>
          <cell r="L25">
            <v>0</v>
          </cell>
          <cell r="M25">
            <v>200000</v>
          </cell>
        </row>
        <row r="26">
          <cell r="A26" t="str">
            <v>10.0.5</v>
          </cell>
          <cell r="B26">
            <v>10</v>
          </cell>
          <cell r="C26">
            <v>0</v>
          </cell>
          <cell r="D26">
            <v>5</v>
          </cell>
          <cell r="E26" t="str">
            <v>PROGRAMA FORTALECIMIENTO PECUARIO MUNICIPAL</v>
          </cell>
          <cell r="F26">
            <v>0</v>
          </cell>
          <cell r="G26">
            <v>106698</v>
          </cell>
          <cell r="H26">
            <v>43302</v>
          </cell>
          <cell r="I26">
            <v>0</v>
          </cell>
          <cell r="J26">
            <v>0</v>
          </cell>
          <cell r="K26">
            <v>0</v>
          </cell>
          <cell r="L26">
            <v>0</v>
          </cell>
          <cell r="M26">
            <v>150000</v>
          </cell>
        </row>
        <row r="27">
          <cell r="A27" t="str">
            <v>10.0.6</v>
          </cell>
          <cell r="B27">
            <v>10</v>
          </cell>
          <cell r="C27">
            <v>0</v>
          </cell>
          <cell r="D27">
            <v>6</v>
          </cell>
          <cell r="E27" t="str">
            <v>AGRICULTURA URBANA Y PERI-URBANA</v>
          </cell>
          <cell r="F27">
            <v>0</v>
          </cell>
          <cell r="G27">
            <v>158547</v>
          </cell>
          <cell r="H27">
            <v>141453</v>
          </cell>
          <cell r="I27">
            <v>0</v>
          </cell>
          <cell r="J27">
            <v>0</v>
          </cell>
          <cell r="K27">
            <v>0</v>
          </cell>
          <cell r="L27">
            <v>0</v>
          </cell>
          <cell r="M27">
            <v>300000</v>
          </cell>
        </row>
        <row r="28">
          <cell r="A28" t="str">
            <v>10.0.8</v>
          </cell>
          <cell r="B28">
            <v>10</v>
          </cell>
          <cell r="C28">
            <v>0</v>
          </cell>
          <cell r="D28">
            <v>8</v>
          </cell>
          <cell r="E28" t="str">
            <v>EMERGENCIAS AGROPECUARIAS</v>
          </cell>
          <cell r="F28">
            <v>0</v>
          </cell>
          <cell r="G28">
            <v>101772</v>
          </cell>
          <cell r="H28">
            <v>148228</v>
          </cell>
          <cell r="I28">
            <v>0</v>
          </cell>
          <cell r="J28">
            <v>0</v>
          </cell>
          <cell r="K28">
            <v>0</v>
          </cell>
          <cell r="L28">
            <v>0</v>
          </cell>
          <cell r="M28">
            <v>250000</v>
          </cell>
        </row>
        <row r="29">
          <cell r="A29" t="str">
            <v>10.0.9</v>
          </cell>
          <cell r="B29">
            <v>10</v>
          </cell>
          <cell r="C29">
            <v>0</v>
          </cell>
          <cell r="D29">
            <v>9</v>
          </cell>
          <cell r="E29" t="str">
            <v>FOMENTO A LA PRODUCCION AGROPECUARIA D-6</v>
          </cell>
          <cell r="F29">
            <v>0</v>
          </cell>
          <cell r="G29">
            <v>230000</v>
          </cell>
          <cell r="H29">
            <v>70000</v>
          </cell>
          <cell r="I29">
            <v>0</v>
          </cell>
          <cell r="J29">
            <v>0</v>
          </cell>
          <cell r="K29">
            <v>0</v>
          </cell>
          <cell r="L29">
            <v>0</v>
          </cell>
          <cell r="M29">
            <v>300000</v>
          </cell>
        </row>
        <row r="30">
          <cell r="A30" t="str">
            <v>10.0.10</v>
          </cell>
          <cell r="B30">
            <v>10</v>
          </cell>
          <cell r="C30">
            <v>0</v>
          </cell>
          <cell r="D30">
            <v>10</v>
          </cell>
          <cell r="E30" t="str">
            <v>APOYO A LA PRODUCCION AGRICOLA D-7</v>
          </cell>
          <cell r="F30">
            <v>0</v>
          </cell>
          <cell r="G30">
            <v>0</v>
          </cell>
          <cell r="H30">
            <v>50000</v>
          </cell>
          <cell r="I30">
            <v>0</v>
          </cell>
          <cell r="J30">
            <v>0</v>
          </cell>
          <cell r="K30">
            <v>0</v>
          </cell>
          <cell r="L30">
            <v>0</v>
          </cell>
          <cell r="M30">
            <v>50000</v>
          </cell>
        </row>
        <row r="31">
          <cell r="A31" t="str">
            <v>10.0.12</v>
          </cell>
          <cell r="B31">
            <v>10</v>
          </cell>
          <cell r="C31">
            <v>0</v>
          </cell>
          <cell r="D31">
            <v>12</v>
          </cell>
          <cell r="E31" t="str">
            <v>CAPACITACION Y APOYO A LA PRODUCCION D-8</v>
          </cell>
          <cell r="F31">
            <v>0</v>
          </cell>
          <cell r="G31">
            <v>166000</v>
          </cell>
          <cell r="H31">
            <v>194000</v>
          </cell>
          <cell r="I31">
            <v>0</v>
          </cell>
          <cell r="J31">
            <v>0</v>
          </cell>
          <cell r="K31">
            <v>0</v>
          </cell>
          <cell r="L31">
            <v>0</v>
          </cell>
          <cell r="M31">
            <v>360000</v>
          </cell>
        </row>
        <row r="32">
          <cell r="A32" t="str">
            <v>10.0.18</v>
          </cell>
          <cell r="B32">
            <v>10</v>
          </cell>
          <cell r="C32">
            <v>0</v>
          </cell>
          <cell r="D32">
            <v>18</v>
          </cell>
          <cell r="E32" t="str">
            <v>ADQUISICION CARPAS SOLARES COMUNIDAD TAJCHI</v>
          </cell>
          <cell r="F32">
            <v>0</v>
          </cell>
          <cell r="G32">
            <v>60000</v>
          </cell>
          <cell r="H32">
            <v>340000</v>
          </cell>
          <cell r="I32">
            <v>0</v>
          </cell>
          <cell r="J32">
            <v>0</v>
          </cell>
          <cell r="K32">
            <v>0</v>
          </cell>
          <cell r="L32">
            <v>0</v>
          </cell>
          <cell r="M32">
            <v>400000</v>
          </cell>
        </row>
        <row r="33">
          <cell r="A33" t="str">
            <v>10.0.19</v>
          </cell>
          <cell r="B33">
            <v>10</v>
          </cell>
          <cell r="C33">
            <v>0</v>
          </cell>
          <cell r="D33">
            <v>19</v>
          </cell>
          <cell r="E33" t="str">
            <v>ADQUISICION CARPAS SOLARES COMUNIDAD PUNILLA</v>
          </cell>
          <cell r="F33">
            <v>0</v>
          </cell>
          <cell r="G33">
            <v>85000</v>
          </cell>
          <cell r="H33">
            <v>515000</v>
          </cell>
          <cell r="I33">
            <v>0</v>
          </cell>
          <cell r="J33">
            <v>0</v>
          </cell>
          <cell r="K33">
            <v>0</v>
          </cell>
          <cell r="L33">
            <v>0</v>
          </cell>
          <cell r="M33">
            <v>600000</v>
          </cell>
        </row>
        <row r="34">
          <cell r="A34" t="str">
            <v>10.0.20</v>
          </cell>
          <cell r="B34">
            <v>10</v>
          </cell>
          <cell r="C34">
            <v>0</v>
          </cell>
          <cell r="D34">
            <v>20</v>
          </cell>
          <cell r="E34" t="str">
            <v>IMPLEMENTACION HUERTAS FRUTICOLAS JANAJ CKUCHO</v>
          </cell>
          <cell r="F34">
            <v>0</v>
          </cell>
          <cell r="G34">
            <v>0</v>
          </cell>
          <cell r="H34">
            <v>400000</v>
          </cell>
          <cell r="I34">
            <v>0</v>
          </cell>
          <cell r="J34">
            <v>0</v>
          </cell>
          <cell r="K34">
            <v>0</v>
          </cell>
          <cell r="L34">
            <v>0</v>
          </cell>
          <cell r="M34">
            <v>400000</v>
          </cell>
        </row>
        <row r="35">
          <cell r="A35" t="str">
            <v>10.0.21</v>
          </cell>
          <cell r="B35">
            <v>10</v>
          </cell>
          <cell r="C35">
            <v>0</v>
          </cell>
          <cell r="D35">
            <v>21</v>
          </cell>
          <cell r="E35" t="str">
            <v>APOYO A LA PRODUCCION AGRICOLA COMUNIDAD AMAKURI</v>
          </cell>
          <cell r="F35">
            <v>0</v>
          </cell>
          <cell r="G35">
            <v>150000</v>
          </cell>
          <cell r="H35">
            <v>150000</v>
          </cell>
          <cell r="I35">
            <v>0</v>
          </cell>
          <cell r="J35">
            <v>0</v>
          </cell>
          <cell r="K35">
            <v>0</v>
          </cell>
          <cell r="L35">
            <v>0</v>
          </cell>
          <cell r="M35">
            <v>300000</v>
          </cell>
        </row>
        <row r="36">
          <cell r="A36" t="str">
            <v>10.0.22</v>
          </cell>
          <cell r="B36">
            <v>10</v>
          </cell>
          <cell r="C36">
            <v>0</v>
          </cell>
          <cell r="D36">
            <v>22</v>
          </cell>
          <cell r="E36" t="str">
            <v>ADQUISICION CARPAS SOLARES COMUNIDAD YURUBAMBA</v>
          </cell>
          <cell r="F36">
            <v>0</v>
          </cell>
          <cell r="G36">
            <v>10000</v>
          </cell>
          <cell r="H36">
            <v>340000</v>
          </cell>
          <cell r="I36">
            <v>0</v>
          </cell>
          <cell r="J36">
            <v>0</v>
          </cell>
          <cell r="K36">
            <v>0</v>
          </cell>
          <cell r="L36">
            <v>0</v>
          </cell>
          <cell r="M36">
            <v>350000</v>
          </cell>
        </row>
        <row r="37">
          <cell r="A37" t="str">
            <v>10.2.0</v>
          </cell>
          <cell r="B37">
            <v>10</v>
          </cell>
          <cell r="C37">
            <v>2</v>
          </cell>
          <cell r="D37">
            <v>0</v>
          </cell>
          <cell r="E37" t="str">
            <v>CONST. VIVERO FORESTAL Y FRUTICOLA CHUFLE D-8</v>
          </cell>
          <cell r="F37">
            <v>0</v>
          </cell>
          <cell r="G37">
            <v>0</v>
          </cell>
          <cell r="H37">
            <v>0</v>
          </cell>
          <cell r="I37">
            <v>400000</v>
          </cell>
          <cell r="J37">
            <v>0</v>
          </cell>
          <cell r="K37">
            <v>0</v>
          </cell>
          <cell r="L37">
            <v>0</v>
          </cell>
          <cell r="M37">
            <v>400000</v>
          </cell>
        </row>
        <row r="38">
          <cell r="A38" t="str">
            <v>10.3.0</v>
          </cell>
          <cell r="B38">
            <v>10</v>
          </cell>
          <cell r="C38">
            <v>3</v>
          </cell>
          <cell r="D38">
            <v>0</v>
          </cell>
          <cell r="E38" t="str">
            <v>CONST. MURO DEFENSIVO HUERTA COMUNAL  GUZMAN FASE II</v>
          </cell>
          <cell r="F38">
            <v>0</v>
          </cell>
          <cell r="G38">
            <v>0</v>
          </cell>
          <cell r="H38">
            <v>0</v>
          </cell>
          <cell r="I38">
            <v>176000</v>
          </cell>
          <cell r="J38">
            <v>0</v>
          </cell>
          <cell r="K38">
            <v>0</v>
          </cell>
          <cell r="L38">
            <v>0</v>
          </cell>
          <cell r="M38">
            <v>176000</v>
          </cell>
        </row>
        <row r="39">
          <cell r="A39" t="str">
            <v>10.4.0</v>
          </cell>
          <cell r="B39">
            <v>10</v>
          </cell>
          <cell r="C39">
            <v>4</v>
          </cell>
          <cell r="D39">
            <v>0</v>
          </cell>
          <cell r="E39" t="str">
            <v>CONST. CERCO PERIMETRAL HUERTA COMUNAL HUALLPA HUASI</v>
          </cell>
          <cell r="F39">
            <v>0</v>
          </cell>
          <cell r="G39">
            <v>0</v>
          </cell>
          <cell r="H39">
            <v>0</v>
          </cell>
          <cell r="I39">
            <v>288000</v>
          </cell>
          <cell r="J39">
            <v>0</v>
          </cell>
          <cell r="K39">
            <v>0</v>
          </cell>
          <cell r="L39">
            <v>0</v>
          </cell>
          <cell r="M39">
            <v>288000</v>
          </cell>
        </row>
        <row r="40">
          <cell r="A40" t="str">
            <v>10.5.0</v>
          </cell>
          <cell r="B40">
            <v>10</v>
          </cell>
          <cell r="C40">
            <v>5</v>
          </cell>
          <cell r="D40">
            <v>0</v>
          </cell>
          <cell r="E40" t="str">
            <v>CONST. ATAJADOS MARAGUA</v>
          </cell>
          <cell r="F40">
            <v>0</v>
          </cell>
          <cell r="G40">
            <v>0</v>
          </cell>
          <cell r="H40">
            <v>0</v>
          </cell>
          <cell r="I40">
            <v>998000</v>
          </cell>
          <cell r="J40">
            <v>0</v>
          </cell>
          <cell r="K40">
            <v>0</v>
          </cell>
          <cell r="L40">
            <v>0</v>
          </cell>
          <cell r="M40">
            <v>998000</v>
          </cell>
        </row>
        <row r="41">
          <cell r="A41" t="str">
            <v>11.0.0</v>
          </cell>
          <cell r="B41">
            <v>11</v>
          </cell>
          <cell r="C41">
            <v>0</v>
          </cell>
          <cell r="D41">
            <v>0</v>
          </cell>
          <cell r="E41" t="str">
            <v>SANEAMIENTO BÁSICO</v>
          </cell>
          <cell r="F41">
            <v>0</v>
          </cell>
          <cell r="G41">
            <v>178000</v>
          </cell>
          <cell r="H41">
            <v>242000</v>
          </cell>
          <cell r="I41">
            <v>13561374</v>
          </cell>
          <cell r="J41">
            <v>0</v>
          </cell>
          <cell r="K41">
            <v>0</v>
          </cell>
          <cell r="L41">
            <v>0</v>
          </cell>
          <cell r="M41">
            <v>13981374</v>
          </cell>
        </row>
        <row r="42">
          <cell r="A42" t="str">
            <v>11.0.1</v>
          </cell>
          <cell r="B42">
            <v>11</v>
          </cell>
          <cell r="C42">
            <v>0</v>
          </cell>
          <cell r="D42">
            <v>1</v>
          </cell>
          <cell r="E42" t="str">
            <v>MEJORAMIENTO SERVICIOS BASICOS D-2</v>
          </cell>
          <cell r="F42">
            <v>0</v>
          </cell>
          <cell r="G42">
            <v>58000</v>
          </cell>
          <cell r="H42">
            <v>242000</v>
          </cell>
          <cell r="I42">
            <v>0</v>
          </cell>
          <cell r="J42">
            <v>0</v>
          </cell>
          <cell r="K42">
            <v>0</v>
          </cell>
          <cell r="L42">
            <v>0</v>
          </cell>
          <cell r="M42">
            <v>300000</v>
          </cell>
        </row>
        <row r="43">
          <cell r="A43" t="str">
            <v>11.0.2</v>
          </cell>
          <cell r="B43">
            <v>11</v>
          </cell>
          <cell r="C43">
            <v>0</v>
          </cell>
          <cell r="D43">
            <v>2</v>
          </cell>
          <cell r="E43" t="str">
            <v>SUMINISTRO DE AGUA POTABLE COMUNIDADES ALTAS Y UNIDADES EDUCATIVAS D-6</v>
          </cell>
          <cell r="F43">
            <v>0</v>
          </cell>
          <cell r="G43">
            <v>120000</v>
          </cell>
          <cell r="H43">
            <v>0</v>
          </cell>
          <cell r="I43">
            <v>0</v>
          </cell>
          <cell r="J43">
            <v>0</v>
          </cell>
          <cell r="K43">
            <v>0</v>
          </cell>
          <cell r="L43">
            <v>0</v>
          </cell>
          <cell r="M43">
            <v>120000</v>
          </cell>
        </row>
        <row r="44">
          <cell r="A44" t="str">
            <v>11.2.0</v>
          </cell>
          <cell r="B44">
            <v>11</v>
          </cell>
          <cell r="C44">
            <v>2</v>
          </cell>
          <cell r="D44">
            <v>0</v>
          </cell>
          <cell r="E44" t="str">
            <v>CONST. POTEO QUEBRADA BARRIO LINDO</v>
          </cell>
          <cell r="F44">
            <v>0</v>
          </cell>
          <cell r="G44">
            <v>0</v>
          </cell>
          <cell r="H44">
            <v>0</v>
          </cell>
          <cell r="I44">
            <v>1072000</v>
          </cell>
          <cell r="J44">
            <v>0</v>
          </cell>
          <cell r="K44">
            <v>0</v>
          </cell>
          <cell r="L44">
            <v>0</v>
          </cell>
          <cell r="M44">
            <v>1072000</v>
          </cell>
        </row>
        <row r="45">
          <cell r="A45" t="str">
            <v>11.9.0</v>
          </cell>
          <cell r="B45">
            <v>11</v>
          </cell>
          <cell r="C45">
            <v>9</v>
          </cell>
          <cell r="D45">
            <v>0</v>
          </cell>
          <cell r="E45" t="str">
            <v>CONST. ALCANTARILLADO SANITARIO BARRIO 25 DE MAYO</v>
          </cell>
          <cell r="F45">
            <v>0</v>
          </cell>
          <cell r="G45">
            <v>0</v>
          </cell>
          <cell r="H45">
            <v>0</v>
          </cell>
          <cell r="I45">
            <v>136175</v>
          </cell>
          <cell r="J45">
            <v>0</v>
          </cell>
          <cell r="K45">
            <v>0</v>
          </cell>
          <cell r="L45">
            <v>0</v>
          </cell>
          <cell r="M45">
            <v>136175</v>
          </cell>
        </row>
        <row r="46">
          <cell r="A46" t="str">
            <v>11.10.0</v>
          </cell>
          <cell r="B46">
            <v>11</v>
          </cell>
          <cell r="C46">
            <v>10</v>
          </cell>
          <cell r="D46">
            <v>0</v>
          </cell>
          <cell r="E46" t="str">
            <v>CONST. ALCANTARILLADO BARRI SAN JACINTO</v>
          </cell>
          <cell r="F46">
            <v>0</v>
          </cell>
          <cell r="G46">
            <v>0</v>
          </cell>
          <cell r="H46">
            <v>0</v>
          </cell>
          <cell r="I46">
            <v>213500</v>
          </cell>
          <cell r="J46">
            <v>0</v>
          </cell>
          <cell r="K46">
            <v>0</v>
          </cell>
          <cell r="L46">
            <v>0</v>
          </cell>
          <cell r="M46">
            <v>213500</v>
          </cell>
        </row>
        <row r="47">
          <cell r="A47" t="str">
            <v>11.12.0</v>
          </cell>
          <cell r="B47">
            <v>11</v>
          </cell>
          <cell r="C47">
            <v>12</v>
          </cell>
          <cell r="D47">
            <v>0</v>
          </cell>
          <cell r="E47" t="str">
            <v>CONST. ALCANTARILLADO BARRIO MISERICORDIA</v>
          </cell>
          <cell r="F47">
            <v>0</v>
          </cell>
          <cell r="G47">
            <v>0</v>
          </cell>
          <cell r="H47">
            <v>0</v>
          </cell>
          <cell r="I47">
            <v>126800</v>
          </cell>
          <cell r="J47">
            <v>0</v>
          </cell>
          <cell r="K47">
            <v>0</v>
          </cell>
          <cell r="L47">
            <v>0</v>
          </cell>
          <cell r="M47">
            <v>126800</v>
          </cell>
        </row>
        <row r="48">
          <cell r="A48" t="str">
            <v>11.16.0</v>
          </cell>
          <cell r="B48">
            <v>11</v>
          </cell>
          <cell r="C48">
            <v>16</v>
          </cell>
          <cell r="D48">
            <v>0</v>
          </cell>
          <cell r="E48" t="str">
            <v>IMPLEM. POZO DE AGUA ALTO LAJASTAMBO III</v>
          </cell>
          <cell r="F48">
            <v>0</v>
          </cell>
          <cell r="G48">
            <v>0</v>
          </cell>
          <cell r="H48">
            <v>0</v>
          </cell>
          <cell r="I48">
            <v>165000</v>
          </cell>
          <cell r="J48">
            <v>0</v>
          </cell>
          <cell r="K48">
            <v>0</v>
          </cell>
          <cell r="L48">
            <v>0</v>
          </cell>
          <cell r="M48">
            <v>165000</v>
          </cell>
        </row>
        <row r="49">
          <cell r="A49" t="str">
            <v>11.20.0</v>
          </cell>
          <cell r="B49">
            <v>11</v>
          </cell>
          <cell r="C49">
            <v>20</v>
          </cell>
          <cell r="D49">
            <v>0</v>
          </cell>
          <cell r="E49" t="str">
            <v>CONST. ALCANTARILLADO BARRIO LOS ANGELES B</v>
          </cell>
          <cell r="F49">
            <v>0</v>
          </cell>
          <cell r="G49">
            <v>0</v>
          </cell>
          <cell r="H49">
            <v>0</v>
          </cell>
          <cell r="I49">
            <v>219200</v>
          </cell>
          <cell r="J49">
            <v>0</v>
          </cell>
          <cell r="K49">
            <v>0</v>
          </cell>
          <cell r="L49">
            <v>0</v>
          </cell>
          <cell r="M49">
            <v>219200</v>
          </cell>
        </row>
        <row r="50">
          <cell r="A50" t="str">
            <v>11.28.0</v>
          </cell>
          <cell r="B50">
            <v>11</v>
          </cell>
          <cell r="C50">
            <v>28</v>
          </cell>
          <cell r="D50">
            <v>0</v>
          </cell>
          <cell r="E50" t="str">
            <v>AMPL. RED DE AGUA POTABLE BARRIO SHEKINA</v>
          </cell>
          <cell r="F50">
            <v>0</v>
          </cell>
          <cell r="G50">
            <v>0</v>
          </cell>
          <cell r="H50">
            <v>0</v>
          </cell>
          <cell r="I50">
            <v>36000</v>
          </cell>
          <cell r="J50">
            <v>0</v>
          </cell>
          <cell r="K50">
            <v>0</v>
          </cell>
          <cell r="L50">
            <v>0</v>
          </cell>
          <cell r="M50">
            <v>36000</v>
          </cell>
        </row>
        <row r="51">
          <cell r="A51" t="str">
            <v>11.32.0</v>
          </cell>
          <cell r="B51">
            <v>11</v>
          </cell>
          <cell r="C51">
            <v>32</v>
          </cell>
          <cell r="D51">
            <v>0</v>
          </cell>
          <cell r="E51" t="str">
            <v>CONST. POTEO TRAMO CENTRAL URB. LOYOLA</v>
          </cell>
          <cell r="F51">
            <v>0</v>
          </cell>
          <cell r="G51">
            <v>0</v>
          </cell>
          <cell r="H51">
            <v>0</v>
          </cell>
          <cell r="I51">
            <v>90000</v>
          </cell>
          <cell r="J51">
            <v>0</v>
          </cell>
          <cell r="K51">
            <v>0</v>
          </cell>
          <cell r="L51">
            <v>0</v>
          </cell>
          <cell r="M51">
            <v>90000</v>
          </cell>
        </row>
        <row r="52">
          <cell r="A52" t="str">
            <v>11.43.0</v>
          </cell>
          <cell r="B52">
            <v>11</v>
          </cell>
          <cell r="C52">
            <v>43</v>
          </cell>
          <cell r="D52">
            <v>0</v>
          </cell>
          <cell r="E52" t="str">
            <v>CONST. ALCANTARILLADO SOTANI</v>
          </cell>
          <cell r="F52">
            <v>0</v>
          </cell>
          <cell r="G52">
            <v>0</v>
          </cell>
          <cell r="H52">
            <v>0</v>
          </cell>
          <cell r="I52">
            <v>150000</v>
          </cell>
          <cell r="J52">
            <v>0</v>
          </cell>
          <cell r="K52">
            <v>0</v>
          </cell>
          <cell r="L52">
            <v>0</v>
          </cell>
          <cell r="M52">
            <v>150000</v>
          </cell>
        </row>
        <row r="53">
          <cell r="A53" t="str">
            <v>11.52.0</v>
          </cell>
          <cell r="B53">
            <v>11</v>
          </cell>
          <cell r="C53">
            <v>52</v>
          </cell>
          <cell r="D53">
            <v>0</v>
          </cell>
          <cell r="E53" t="str">
            <v>AMPL. AGUA POTABLE COMUNIDAD KACHA KACHA</v>
          </cell>
          <cell r="F53">
            <v>0</v>
          </cell>
          <cell r="G53">
            <v>0</v>
          </cell>
          <cell r="H53">
            <v>0</v>
          </cell>
          <cell r="I53">
            <v>270000</v>
          </cell>
          <cell r="J53">
            <v>0</v>
          </cell>
          <cell r="K53">
            <v>0</v>
          </cell>
          <cell r="L53">
            <v>0</v>
          </cell>
          <cell r="M53">
            <v>270000</v>
          </cell>
        </row>
        <row r="54">
          <cell r="A54" t="str">
            <v>11.54.0</v>
          </cell>
          <cell r="B54">
            <v>11</v>
          </cell>
          <cell r="C54">
            <v>54</v>
          </cell>
          <cell r="D54">
            <v>0</v>
          </cell>
          <cell r="E54" t="str">
            <v>MEJ. AGUA POTABLE POR BOMBEO MOJTULO</v>
          </cell>
          <cell r="F54">
            <v>0</v>
          </cell>
          <cell r="G54">
            <v>0</v>
          </cell>
          <cell r="H54">
            <v>0</v>
          </cell>
          <cell r="I54">
            <v>190000</v>
          </cell>
          <cell r="J54">
            <v>0</v>
          </cell>
          <cell r="K54">
            <v>0</v>
          </cell>
          <cell r="L54">
            <v>0</v>
          </cell>
          <cell r="M54">
            <v>190000</v>
          </cell>
        </row>
        <row r="55">
          <cell r="A55" t="str">
            <v>11.56.0</v>
          </cell>
          <cell r="B55">
            <v>11</v>
          </cell>
          <cell r="C55">
            <v>56</v>
          </cell>
          <cell r="D55">
            <v>0</v>
          </cell>
          <cell r="E55" t="str">
            <v xml:space="preserve">AMPL. SISTEMA DE AGUA POTABLE  BELLA VISTA </v>
          </cell>
          <cell r="F55">
            <v>0</v>
          </cell>
          <cell r="G55">
            <v>0</v>
          </cell>
          <cell r="H55">
            <v>0</v>
          </cell>
          <cell r="I55">
            <v>193578</v>
          </cell>
          <cell r="J55">
            <v>0</v>
          </cell>
          <cell r="K55">
            <v>0</v>
          </cell>
          <cell r="L55">
            <v>0</v>
          </cell>
          <cell r="M55">
            <v>193578</v>
          </cell>
        </row>
        <row r="56">
          <cell r="A56" t="str">
            <v>11.57.0</v>
          </cell>
          <cell r="B56">
            <v>11</v>
          </cell>
          <cell r="C56">
            <v>57</v>
          </cell>
          <cell r="D56">
            <v>0</v>
          </cell>
          <cell r="E56" t="str">
            <v xml:space="preserve">CONST. ALCANTARILLADO BARRIO RESIDENCIAL </v>
          </cell>
          <cell r="F56">
            <v>0</v>
          </cell>
          <cell r="G56">
            <v>0</v>
          </cell>
          <cell r="H56">
            <v>0</v>
          </cell>
          <cell r="I56">
            <v>197700</v>
          </cell>
          <cell r="J56">
            <v>0</v>
          </cell>
          <cell r="K56">
            <v>0</v>
          </cell>
          <cell r="L56">
            <v>0</v>
          </cell>
          <cell r="M56">
            <v>197700</v>
          </cell>
        </row>
        <row r="57">
          <cell r="A57" t="str">
            <v>11.58.0</v>
          </cell>
          <cell r="B57">
            <v>11</v>
          </cell>
          <cell r="C57">
            <v>58</v>
          </cell>
          <cell r="D57">
            <v>0</v>
          </cell>
          <cell r="E57" t="str">
            <v>AMPL. ALCANTARILLADO LAGUNILLAS NORTE POTOSI</v>
          </cell>
          <cell r="F57">
            <v>0</v>
          </cell>
          <cell r="G57">
            <v>0</v>
          </cell>
          <cell r="H57">
            <v>0</v>
          </cell>
          <cell r="I57">
            <v>219700</v>
          </cell>
          <cell r="J57">
            <v>0</v>
          </cell>
          <cell r="K57">
            <v>0</v>
          </cell>
          <cell r="L57">
            <v>0</v>
          </cell>
          <cell r="M57">
            <v>219700</v>
          </cell>
        </row>
        <row r="58">
          <cell r="A58" t="str">
            <v>11.60.0</v>
          </cell>
          <cell r="B58">
            <v>11</v>
          </cell>
          <cell r="C58">
            <v>60</v>
          </cell>
          <cell r="D58">
            <v>0</v>
          </cell>
          <cell r="E58" t="str">
            <v>CONST. ALCANTARILLADO BARRIO CHAYANTEÑOS 2</v>
          </cell>
          <cell r="F58">
            <v>0</v>
          </cell>
          <cell r="G58">
            <v>0</v>
          </cell>
          <cell r="H58">
            <v>0</v>
          </cell>
          <cell r="I58">
            <v>191400</v>
          </cell>
          <cell r="J58">
            <v>0</v>
          </cell>
          <cell r="K58">
            <v>0</v>
          </cell>
          <cell r="L58">
            <v>0</v>
          </cell>
          <cell r="M58">
            <v>191400</v>
          </cell>
        </row>
        <row r="59">
          <cell r="A59" t="str">
            <v>11.62.0</v>
          </cell>
          <cell r="B59">
            <v>11</v>
          </cell>
          <cell r="C59">
            <v>62</v>
          </cell>
          <cell r="D59">
            <v>0</v>
          </cell>
          <cell r="E59" t="str">
            <v>CONST. ALCANTARILLADO BARRIO 20 DE FEBRERO</v>
          </cell>
          <cell r="F59">
            <v>0</v>
          </cell>
          <cell r="G59">
            <v>0</v>
          </cell>
          <cell r="H59">
            <v>0</v>
          </cell>
          <cell r="I59">
            <v>112400</v>
          </cell>
          <cell r="J59">
            <v>0</v>
          </cell>
          <cell r="K59">
            <v>0</v>
          </cell>
          <cell r="L59">
            <v>0</v>
          </cell>
          <cell r="M59">
            <v>112400</v>
          </cell>
        </row>
        <row r="60">
          <cell r="A60" t="str">
            <v>11.75.0</v>
          </cell>
          <cell r="B60">
            <v>11</v>
          </cell>
          <cell r="C60">
            <v>75</v>
          </cell>
          <cell r="D60">
            <v>0</v>
          </cell>
          <cell r="E60" t="str">
            <v>CONST. ALCANTARILLADO FUERTE LOMA FASE II</v>
          </cell>
          <cell r="F60">
            <v>0</v>
          </cell>
          <cell r="G60">
            <v>0</v>
          </cell>
          <cell r="H60">
            <v>0</v>
          </cell>
          <cell r="I60">
            <v>400000</v>
          </cell>
          <cell r="J60">
            <v>0</v>
          </cell>
          <cell r="K60">
            <v>0</v>
          </cell>
          <cell r="L60">
            <v>0</v>
          </cell>
          <cell r="M60">
            <v>400000</v>
          </cell>
        </row>
        <row r="61">
          <cell r="A61" t="str">
            <v>11.88.0</v>
          </cell>
          <cell r="B61">
            <v>11</v>
          </cell>
          <cell r="C61">
            <v>88</v>
          </cell>
          <cell r="D61">
            <v>0</v>
          </cell>
          <cell r="E61" t="str">
            <v>CONST. SISTEMA DE TRATAMIENTO  EN LA MICRO CUENCA CALAVERA-CABEZAS</v>
          </cell>
          <cell r="F61">
            <v>0</v>
          </cell>
          <cell r="G61">
            <v>0</v>
          </cell>
          <cell r="H61">
            <v>0</v>
          </cell>
          <cell r="I61">
            <v>250000</v>
          </cell>
          <cell r="J61">
            <v>0</v>
          </cell>
          <cell r="K61">
            <v>0</v>
          </cell>
          <cell r="L61">
            <v>0</v>
          </cell>
          <cell r="M61">
            <v>250000</v>
          </cell>
        </row>
        <row r="62">
          <cell r="A62" t="str">
            <v>11.100.0</v>
          </cell>
          <cell r="B62">
            <v>11</v>
          </cell>
          <cell r="C62">
            <v>100</v>
          </cell>
          <cell r="D62">
            <v>0</v>
          </cell>
          <cell r="E62" t="str">
            <v>MEJ. RED DE POTEOS D-1</v>
          </cell>
          <cell r="F62">
            <v>0</v>
          </cell>
          <cell r="G62">
            <v>0</v>
          </cell>
          <cell r="H62">
            <v>0</v>
          </cell>
          <cell r="I62">
            <v>900000</v>
          </cell>
          <cell r="J62">
            <v>0</v>
          </cell>
          <cell r="K62">
            <v>0</v>
          </cell>
          <cell r="L62">
            <v>0</v>
          </cell>
          <cell r="M62">
            <v>900000</v>
          </cell>
        </row>
        <row r="63">
          <cell r="A63" t="str">
            <v>11.101.0</v>
          </cell>
          <cell r="B63">
            <v>11</v>
          </cell>
          <cell r="C63">
            <v>101</v>
          </cell>
          <cell r="D63">
            <v>0</v>
          </cell>
          <cell r="E63" t="str">
            <v>CONST. INTERCEPTOR DE ALCANTARILLADO SANITARIO  TUCSUPAYA</v>
          </cell>
          <cell r="F63">
            <v>0</v>
          </cell>
          <cell r="G63">
            <v>0</v>
          </cell>
          <cell r="H63">
            <v>0</v>
          </cell>
          <cell r="I63">
            <v>2000000</v>
          </cell>
          <cell r="J63">
            <v>0</v>
          </cell>
          <cell r="K63">
            <v>0</v>
          </cell>
          <cell r="L63">
            <v>0</v>
          </cell>
          <cell r="M63">
            <v>2000000</v>
          </cell>
        </row>
        <row r="64">
          <cell r="A64" t="str">
            <v>11.123.0</v>
          </cell>
          <cell r="B64">
            <v>11</v>
          </cell>
          <cell r="C64">
            <v>123</v>
          </cell>
          <cell r="D64">
            <v>0</v>
          </cell>
          <cell r="E64" t="str">
            <v xml:space="preserve">CONST. ALCANTARILLADO SANITARIO  BARRIO 20 DE MARZO </v>
          </cell>
          <cell r="F64">
            <v>0</v>
          </cell>
          <cell r="G64">
            <v>0</v>
          </cell>
          <cell r="H64">
            <v>0</v>
          </cell>
          <cell r="I64">
            <v>448145</v>
          </cell>
          <cell r="J64">
            <v>0</v>
          </cell>
          <cell r="K64">
            <v>0</v>
          </cell>
          <cell r="L64">
            <v>0</v>
          </cell>
          <cell r="M64">
            <v>448145</v>
          </cell>
        </row>
        <row r="65">
          <cell r="A65" t="str">
            <v>11.126.0</v>
          </cell>
          <cell r="B65">
            <v>11</v>
          </cell>
          <cell r="C65">
            <v>126</v>
          </cell>
          <cell r="D65">
            <v>0</v>
          </cell>
          <cell r="E65" t="str">
            <v>CONST. ALCANTARILLADO SANITARIO BARRIO 30 DE MAYO</v>
          </cell>
          <cell r="F65">
            <v>0</v>
          </cell>
          <cell r="G65">
            <v>0</v>
          </cell>
          <cell r="H65">
            <v>0</v>
          </cell>
          <cell r="I65">
            <v>145451</v>
          </cell>
          <cell r="J65">
            <v>0</v>
          </cell>
          <cell r="K65">
            <v>0</v>
          </cell>
          <cell r="L65">
            <v>0</v>
          </cell>
          <cell r="M65">
            <v>145451</v>
          </cell>
        </row>
        <row r="66">
          <cell r="A66" t="str">
            <v>11.128.0</v>
          </cell>
          <cell r="B66">
            <v>11</v>
          </cell>
          <cell r="C66">
            <v>128</v>
          </cell>
          <cell r="D66">
            <v>0</v>
          </cell>
          <cell r="E66" t="str">
            <v>CONST. ALCANTARILLADO SANITARIO BARRIO ZUDAÑES</v>
          </cell>
          <cell r="F66">
            <v>0</v>
          </cell>
          <cell r="G66">
            <v>0</v>
          </cell>
          <cell r="H66">
            <v>0</v>
          </cell>
          <cell r="I66">
            <v>139769</v>
          </cell>
          <cell r="J66">
            <v>0</v>
          </cell>
          <cell r="K66">
            <v>0</v>
          </cell>
          <cell r="L66">
            <v>0</v>
          </cell>
          <cell r="M66">
            <v>139769</v>
          </cell>
        </row>
        <row r="67">
          <cell r="A67" t="str">
            <v>11.138.0</v>
          </cell>
          <cell r="B67">
            <v>11</v>
          </cell>
          <cell r="C67">
            <v>138</v>
          </cell>
          <cell r="D67">
            <v>0</v>
          </cell>
          <cell r="E67" t="str">
            <v xml:space="preserve">CONST. EMBOVEDADO  BARRIO VILLA CRUZ </v>
          </cell>
          <cell r="F67">
            <v>0</v>
          </cell>
          <cell r="G67">
            <v>0</v>
          </cell>
          <cell r="H67">
            <v>0</v>
          </cell>
          <cell r="I67">
            <v>50000</v>
          </cell>
          <cell r="J67">
            <v>0</v>
          </cell>
          <cell r="K67">
            <v>0</v>
          </cell>
          <cell r="L67">
            <v>0</v>
          </cell>
          <cell r="M67">
            <v>50000</v>
          </cell>
        </row>
        <row r="68">
          <cell r="A68" t="str">
            <v>11.143.0</v>
          </cell>
          <cell r="B68">
            <v>11</v>
          </cell>
          <cell r="C68">
            <v>143</v>
          </cell>
          <cell r="D68">
            <v>0</v>
          </cell>
          <cell r="E68" t="str">
            <v>CONST. SISTEMA DE AGUA POTABLE POR BOMBEO BARRIO BUENA VISTA</v>
          </cell>
          <cell r="F68">
            <v>0</v>
          </cell>
          <cell r="G68">
            <v>0</v>
          </cell>
          <cell r="H68">
            <v>0</v>
          </cell>
          <cell r="I68">
            <v>240000</v>
          </cell>
          <cell r="J68">
            <v>0</v>
          </cell>
          <cell r="K68">
            <v>0</v>
          </cell>
          <cell r="L68">
            <v>0</v>
          </cell>
          <cell r="M68">
            <v>240000</v>
          </cell>
        </row>
        <row r="69">
          <cell r="A69" t="str">
            <v>11.145.0</v>
          </cell>
          <cell r="B69">
            <v>11</v>
          </cell>
          <cell r="C69">
            <v>145</v>
          </cell>
          <cell r="D69">
            <v>0</v>
          </cell>
          <cell r="E69" t="str">
            <v>CONST. ALCANTARILLADO BARRIO VILLA CONCEPCION SANCHO</v>
          </cell>
          <cell r="F69">
            <v>0</v>
          </cell>
          <cell r="G69">
            <v>0</v>
          </cell>
          <cell r="H69">
            <v>0</v>
          </cell>
          <cell r="I69">
            <v>90000</v>
          </cell>
          <cell r="J69">
            <v>0</v>
          </cell>
          <cell r="K69">
            <v>0</v>
          </cell>
          <cell r="L69">
            <v>0</v>
          </cell>
          <cell r="M69">
            <v>90000</v>
          </cell>
        </row>
        <row r="70">
          <cell r="A70" t="str">
            <v>11.146.0</v>
          </cell>
          <cell r="B70">
            <v>11</v>
          </cell>
          <cell r="C70">
            <v>146</v>
          </cell>
          <cell r="D70">
            <v>0</v>
          </cell>
          <cell r="E70" t="str">
            <v xml:space="preserve">CONST. ALCANTARILLADO  COMUNIDAD CHAUPI BARRANCA </v>
          </cell>
          <cell r="F70">
            <v>0</v>
          </cell>
          <cell r="G70">
            <v>0</v>
          </cell>
          <cell r="H70">
            <v>0</v>
          </cell>
          <cell r="I70">
            <v>101556</v>
          </cell>
          <cell r="J70">
            <v>0</v>
          </cell>
          <cell r="K70">
            <v>0</v>
          </cell>
          <cell r="L70">
            <v>0</v>
          </cell>
          <cell r="M70">
            <v>101556</v>
          </cell>
        </row>
        <row r="71">
          <cell r="A71" t="str">
            <v>11.147.0</v>
          </cell>
          <cell r="B71">
            <v>11</v>
          </cell>
          <cell r="C71">
            <v>147</v>
          </cell>
          <cell r="D71">
            <v>0</v>
          </cell>
          <cell r="E71" t="str">
            <v xml:space="preserve">CONST. CONST. TANQUE DE ALMACENAMIENTO DE AGUA POTABLE  KORA KORA GUADALUPE </v>
          </cell>
          <cell r="F71">
            <v>0</v>
          </cell>
          <cell r="G71">
            <v>0</v>
          </cell>
          <cell r="H71">
            <v>0</v>
          </cell>
          <cell r="I71">
            <v>160000</v>
          </cell>
          <cell r="J71">
            <v>0</v>
          </cell>
          <cell r="K71">
            <v>0</v>
          </cell>
          <cell r="L71">
            <v>0</v>
          </cell>
          <cell r="M71">
            <v>160000</v>
          </cell>
        </row>
        <row r="72">
          <cell r="A72" t="str">
            <v>11.148.0</v>
          </cell>
          <cell r="B72">
            <v>11</v>
          </cell>
          <cell r="C72">
            <v>148</v>
          </cell>
          <cell r="D72">
            <v>0</v>
          </cell>
          <cell r="E72" t="str">
            <v>CONST. TANQUE DE ALMACENAMIENTO DE AGUA  POTABLE COMUNIDAD FALA FAYA</v>
          </cell>
          <cell r="F72">
            <v>0</v>
          </cell>
          <cell r="G72">
            <v>0</v>
          </cell>
          <cell r="H72">
            <v>0</v>
          </cell>
          <cell r="I72">
            <v>104000</v>
          </cell>
          <cell r="J72">
            <v>0</v>
          </cell>
          <cell r="K72">
            <v>0</v>
          </cell>
          <cell r="L72">
            <v>0</v>
          </cell>
          <cell r="M72">
            <v>104000</v>
          </cell>
        </row>
        <row r="73">
          <cell r="A73" t="str">
            <v>11.152.0</v>
          </cell>
          <cell r="B73">
            <v>11</v>
          </cell>
          <cell r="C73">
            <v>152</v>
          </cell>
          <cell r="D73">
            <v>0</v>
          </cell>
          <cell r="E73" t="str">
            <v>CONST. CONCLUSION AGUA POTABLE KACHA KACHA</v>
          </cell>
          <cell r="F73">
            <v>0</v>
          </cell>
          <cell r="G73">
            <v>0</v>
          </cell>
          <cell r="H73">
            <v>0</v>
          </cell>
          <cell r="I73">
            <v>185000</v>
          </cell>
          <cell r="J73">
            <v>0</v>
          </cell>
          <cell r="K73">
            <v>0</v>
          </cell>
          <cell r="L73">
            <v>0</v>
          </cell>
          <cell r="M73">
            <v>185000</v>
          </cell>
        </row>
        <row r="74">
          <cell r="A74" t="str">
            <v>11.153.0</v>
          </cell>
          <cell r="B74">
            <v>11</v>
          </cell>
          <cell r="C74">
            <v>153</v>
          </cell>
          <cell r="D74">
            <v>0</v>
          </cell>
          <cell r="E74" t="str">
            <v>CONST. MEJORAMIENTO AGUA POTABLE CHALLA</v>
          </cell>
          <cell r="F74">
            <v>0</v>
          </cell>
          <cell r="G74">
            <v>0</v>
          </cell>
          <cell r="H74">
            <v>0</v>
          </cell>
          <cell r="I74">
            <v>150000</v>
          </cell>
          <cell r="J74">
            <v>0</v>
          </cell>
          <cell r="K74">
            <v>0</v>
          </cell>
          <cell r="L74">
            <v>0</v>
          </cell>
          <cell r="M74">
            <v>150000</v>
          </cell>
        </row>
        <row r="75">
          <cell r="A75" t="str">
            <v>11.154.0</v>
          </cell>
          <cell r="B75">
            <v>11</v>
          </cell>
          <cell r="C75">
            <v>154</v>
          </cell>
          <cell r="D75">
            <v>0</v>
          </cell>
          <cell r="E75" t="str">
            <v>CONST. SISTEMA DE AGUA SISIPUCO II</v>
          </cell>
          <cell r="F75">
            <v>0</v>
          </cell>
          <cell r="G75">
            <v>0</v>
          </cell>
          <cell r="H75">
            <v>0</v>
          </cell>
          <cell r="I75">
            <v>327000</v>
          </cell>
          <cell r="J75">
            <v>0</v>
          </cell>
          <cell r="K75">
            <v>0</v>
          </cell>
          <cell r="L75">
            <v>0</v>
          </cell>
          <cell r="M75">
            <v>327000</v>
          </cell>
        </row>
        <row r="76">
          <cell r="A76" t="str">
            <v>11.155.0</v>
          </cell>
          <cell r="B76">
            <v>11</v>
          </cell>
          <cell r="C76">
            <v>155</v>
          </cell>
          <cell r="D76">
            <v>0</v>
          </cell>
          <cell r="E76" t="str">
            <v>CONST. SISTEMA DE AGUA PURUNQUILA II</v>
          </cell>
          <cell r="F76">
            <v>0</v>
          </cell>
          <cell r="G76">
            <v>0</v>
          </cell>
          <cell r="H76">
            <v>0</v>
          </cell>
          <cell r="I76">
            <v>803000</v>
          </cell>
          <cell r="J76">
            <v>0</v>
          </cell>
          <cell r="K76">
            <v>0</v>
          </cell>
          <cell r="L76">
            <v>0</v>
          </cell>
          <cell r="M76">
            <v>803000</v>
          </cell>
        </row>
        <row r="77">
          <cell r="A77" t="str">
            <v>11.156.0</v>
          </cell>
          <cell r="B77">
            <v>11</v>
          </cell>
          <cell r="C77">
            <v>156</v>
          </cell>
          <cell r="D77">
            <v>0</v>
          </cell>
          <cell r="E77" t="str">
            <v>MEJ. AGUA POTABLE UNIDAD EDUCATIVA Y CENTRO DE SALUD SURIMA</v>
          </cell>
          <cell r="F77">
            <v>0</v>
          </cell>
          <cell r="G77">
            <v>0</v>
          </cell>
          <cell r="H77">
            <v>0</v>
          </cell>
          <cell r="I77">
            <v>300000</v>
          </cell>
          <cell r="J77">
            <v>0</v>
          </cell>
          <cell r="K77">
            <v>0</v>
          </cell>
          <cell r="L77">
            <v>0</v>
          </cell>
          <cell r="M77">
            <v>300000</v>
          </cell>
        </row>
        <row r="78">
          <cell r="A78" t="str">
            <v>11.157.0</v>
          </cell>
          <cell r="B78">
            <v>11</v>
          </cell>
          <cell r="C78">
            <v>157</v>
          </cell>
          <cell r="D78">
            <v>0</v>
          </cell>
          <cell r="E78" t="str">
            <v>CONST. SISTEMA DE AGUA POTABLE SURIMA  SECTOR PAJONAL</v>
          </cell>
          <cell r="F78">
            <v>0</v>
          </cell>
          <cell r="G78">
            <v>0</v>
          </cell>
          <cell r="H78">
            <v>0</v>
          </cell>
          <cell r="I78">
            <v>190000</v>
          </cell>
          <cell r="J78">
            <v>0</v>
          </cell>
          <cell r="K78">
            <v>0</v>
          </cell>
          <cell r="L78">
            <v>0</v>
          </cell>
          <cell r="M78">
            <v>190000</v>
          </cell>
        </row>
        <row r="79">
          <cell r="A79" t="str">
            <v>11.158.0</v>
          </cell>
          <cell r="B79">
            <v>11</v>
          </cell>
          <cell r="C79">
            <v>158</v>
          </cell>
          <cell r="D79">
            <v>0</v>
          </cell>
          <cell r="E79" t="str">
            <v>CONST. AGUA POTABLE COMUNIDAD SOTANI</v>
          </cell>
          <cell r="F79">
            <v>0</v>
          </cell>
          <cell r="G79">
            <v>0</v>
          </cell>
          <cell r="H79">
            <v>0</v>
          </cell>
          <cell r="I79">
            <v>190000</v>
          </cell>
          <cell r="J79">
            <v>0</v>
          </cell>
          <cell r="K79">
            <v>0</v>
          </cell>
          <cell r="L79">
            <v>0</v>
          </cell>
          <cell r="M79">
            <v>190000</v>
          </cell>
        </row>
        <row r="80">
          <cell r="A80" t="str">
            <v>11.159.0</v>
          </cell>
          <cell r="B80">
            <v>11</v>
          </cell>
          <cell r="C80">
            <v>159</v>
          </cell>
          <cell r="D80">
            <v>0</v>
          </cell>
          <cell r="E80" t="str">
            <v>CONST. SISTEMA DE AGUA TEJAMAYU</v>
          </cell>
          <cell r="F80">
            <v>0</v>
          </cell>
          <cell r="G80">
            <v>0</v>
          </cell>
          <cell r="H80">
            <v>0</v>
          </cell>
          <cell r="I80">
            <v>474000</v>
          </cell>
          <cell r="J80">
            <v>0</v>
          </cell>
          <cell r="K80">
            <v>0</v>
          </cell>
          <cell r="L80">
            <v>0</v>
          </cell>
          <cell r="M80">
            <v>474000</v>
          </cell>
        </row>
        <row r="81">
          <cell r="A81" t="str">
            <v>11.160.0</v>
          </cell>
          <cell r="B81">
            <v>11</v>
          </cell>
          <cell r="C81">
            <v>160</v>
          </cell>
          <cell r="D81">
            <v>0</v>
          </cell>
          <cell r="E81" t="str">
            <v>CONST. SISTEMA DE ALCANTARILLADO SANITARIO QUILA QUILA (CENTRO POBLADO)</v>
          </cell>
          <cell r="F81">
            <v>0</v>
          </cell>
          <cell r="G81">
            <v>0</v>
          </cell>
          <cell r="H81">
            <v>0</v>
          </cell>
          <cell r="I81">
            <v>550000</v>
          </cell>
          <cell r="J81">
            <v>0</v>
          </cell>
          <cell r="K81">
            <v>0</v>
          </cell>
          <cell r="L81">
            <v>0</v>
          </cell>
          <cell r="M81">
            <v>550000</v>
          </cell>
        </row>
        <row r="82">
          <cell r="A82" t="str">
            <v>11.161.0</v>
          </cell>
          <cell r="B82">
            <v>11</v>
          </cell>
          <cell r="C82">
            <v>161</v>
          </cell>
          <cell r="D82">
            <v>0</v>
          </cell>
          <cell r="E82" t="str">
            <v>CONST. AGUA POTABLE  COMUNIDAD PERAS PAMPA</v>
          </cell>
          <cell r="F82">
            <v>0</v>
          </cell>
          <cell r="G82">
            <v>0</v>
          </cell>
          <cell r="H82">
            <v>0</v>
          </cell>
          <cell r="I82">
            <v>180000</v>
          </cell>
          <cell r="J82">
            <v>0</v>
          </cell>
          <cell r="K82">
            <v>0</v>
          </cell>
          <cell r="L82">
            <v>0</v>
          </cell>
          <cell r="M82">
            <v>180000</v>
          </cell>
        </row>
        <row r="83">
          <cell r="A83" t="str">
            <v>11.170.0</v>
          </cell>
          <cell r="B83">
            <v>11</v>
          </cell>
          <cell r="C83">
            <v>170</v>
          </cell>
          <cell r="D83">
            <v>0</v>
          </cell>
          <cell r="E83" t="str">
            <v>CONST. SISTEMA DE AGUA POR BOMBEO CHULLPAS</v>
          </cell>
          <cell r="F83">
            <v>0</v>
          </cell>
          <cell r="G83">
            <v>0</v>
          </cell>
          <cell r="H83">
            <v>0</v>
          </cell>
          <cell r="I83">
            <v>1000000</v>
          </cell>
          <cell r="J83">
            <v>0</v>
          </cell>
          <cell r="K83">
            <v>0</v>
          </cell>
          <cell r="L83">
            <v>0</v>
          </cell>
          <cell r="M83">
            <v>1000000</v>
          </cell>
        </row>
        <row r="84">
          <cell r="A84" t="str">
            <v>11.278.0</v>
          </cell>
          <cell r="B84">
            <v>11</v>
          </cell>
          <cell r="C84">
            <v>278</v>
          </cell>
          <cell r="D84">
            <v>0</v>
          </cell>
          <cell r="E84" t="str">
            <v>CONST. EMBOVEDADO BARRIO SAN LUIS</v>
          </cell>
          <cell r="F84">
            <v>0</v>
          </cell>
          <cell r="G84">
            <v>0</v>
          </cell>
          <cell r="H84">
            <v>0</v>
          </cell>
          <cell r="I84">
            <v>300000</v>
          </cell>
          <cell r="J84">
            <v>0</v>
          </cell>
          <cell r="K84">
            <v>0</v>
          </cell>
          <cell r="L84">
            <v>0</v>
          </cell>
          <cell r="M84">
            <v>300000</v>
          </cell>
        </row>
        <row r="85">
          <cell r="A85" t="str">
            <v>11.295.0</v>
          </cell>
          <cell r="B85">
            <v>11</v>
          </cell>
          <cell r="C85">
            <v>295</v>
          </cell>
          <cell r="D85">
            <v>0</v>
          </cell>
          <cell r="E85" t="str">
            <v>AMPL. SISTEMA DE AGUA SEGURA VALLE HERMOSO</v>
          </cell>
          <cell r="F85">
            <v>0</v>
          </cell>
          <cell r="G85">
            <v>0</v>
          </cell>
          <cell r="H85">
            <v>0</v>
          </cell>
          <cell r="I85">
            <v>300000</v>
          </cell>
          <cell r="J85">
            <v>0</v>
          </cell>
          <cell r="K85">
            <v>0</v>
          </cell>
          <cell r="L85">
            <v>0</v>
          </cell>
          <cell r="M85">
            <v>300000</v>
          </cell>
        </row>
        <row r="86">
          <cell r="A86" t="str">
            <v>12.0.0</v>
          </cell>
          <cell r="B86">
            <v>12</v>
          </cell>
          <cell r="C86">
            <v>0</v>
          </cell>
          <cell r="D86">
            <v>0</v>
          </cell>
          <cell r="E86" t="str">
            <v>CONSTRUCCIÓN Y MANTENIMIENTO DE MICRORIEGOS</v>
          </cell>
          <cell r="F86">
            <v>0</v>
          </cell>
          <cell r="G86">
            <v>90000</v>
          </cell>
          <cell r="H86">
            <v>0</v>
          </cell>
          <cell r="I86">
            <v>9731648</v>
          </cell>
          <cell r="J86">
            <v>0</v>
          </cell>
          <cell r="K86">
            <v>0</v>
          </cell>
          <cell r="L86">
            <v>0</v>
          </cell>
          <cell r="M86">
            <v>9821648</v>
          </cell>
        </row>
        <row r="87">
          <cell r="A87" t="str">
            <v>12.11.0</v>
          </cell>
          <cell r="B87">
            <v>12</v>
          </cell>
          <cell r="C87">
            <v>11</v>
          </cell>
          <cell r="D87">
            <v>0</v>
          </cell>
          <cell r="E87" t="str">
            <v>CONST. CANAL DE RIEGO PORONGO D-7</v>
          </cell>
          <cell r="F87">
            <v>0</v>
          </cell>
          <cell r="G87">
            <v>0</v>
          </cell>
          <cell r="H87">
            <v>0</v>
          </cell>
          <cell r="I87">
            <v>500000</v>
          </cell>
          <cell r="J87">
            <v>0</v>
          </cell>
          <cell r="K87">
            <v>0</v>
          </cell>
          <cell r="L87">
            <v>0</v>
          </cell>
          <cell r="M87">
            <v>500000</v>
          </cell>
        </row>
        <row r="88">
          <cell r="A88" t="str">
            <v>12.14.0</v>
          </cell>
          <cell r="B88">
            <v>12</v>
          </cell>
          <cell r="C88">
            <v>14</v>
          </cell>
          <cell r="D88">
            <v>0</v>
          </cell>
          <cell r="E88" t="str">
            <v>CONST. MICRORIEGO SAYACA II</v>
          </cell>
          <cell r="F88">
            <v>0</v>
          </cell>
          <cell r="G88">
            <v>0</v>
          </cell>
          <cell r="H88">
            <v>0</v>
          </cell>
          <cell r="I88">
            <v>47000</v>
          </cell>
          <cell r="J88">
            <v>0</v>
          </cell>
          <cell r="K88">
            <v>0</v>
          </cell>
          <cell r="L88">
            <v>0</v>
          </cell>
          <cell r="M88">
            <v>47000</v>
          </cell>
        </row>
        <row r="89">
          <cell r="A89" t="str">
            <v>12.15.0</v>
          </cell>
          <cell r="B89">
            <v>12</v>
          </cell>
          <cell r="C89">
            <v>15</v>
          </cell>
          <cell r="D89">
            <v>0</v>
          </cell>
          <cell r="E89" t="str">
            <v>CONST. MICRORIEGO MOLLE MOLLE II</v>
          </cell>
          <cell r="F89">
            <v>0</v>
          </cell>
          <cell r="G89">
            <v>0</v>
          </cell>
          <cell r="H89">
            <v>0</v>
          </cell>
          <cell r="I89">
            <v>434000</v>
          </cell>
          <cell r="J89">
            <v>0</v>
          </cell>
          <cell r="K89">
            <v>0</v>
          </cell>
          <cell r="L89">
            <v>0</v>
          </cell>
          <cell r="M89">
            <v>434000</v>
          </cell>
        </row>
        <row r="90">
          <cell r="A90" t="str">
            <v>12.17.0</v>
          </cell>
          <cell r="B90">
            <v>12</v>
          </cell>
          <cell r="C90">
            <v>17</v>
          </cell>
          <cell r="D90">
            <v>0</v>
          </cell>
          <cell r="E90" t="str">
            <v>MEJ. MICRORIEGO YURUBAMBA</v>
          </cell>
          <cell r="F90">
            <v>0</v>
          </cell>
          <cell r="G90">
            <v>0</v>
          </cell>
          <cell r="H90">
            <v>0</v>
          </cell>
          <cell r="I90">
            <v>750000</v>
          </cell>
          <cell r="J90">
            <v>0</v>
          </cell>
          <cell r="K90">
            <v>0</v>
          </cell>
          <cell r="L90">
            <v>0</v>
          </cell>
          <cell r="M90">
            <v>750000</v>
          </cell>
        </row>
        <row r="91">
          <cell r="A91" t="str">
            <v>12.18.0</v>
          </cell>
          <cell r="B91">
            <v>12</v>
          </cell>
          <cell r="C91">
            <v>18</v>
          </cell>
          <cell r="D91">
            <v>0</v>
          </cell>
          <cell r="E91" t="str">
            <v>CONST. MICRORIEGO COYULI</v>
          </cell>
          <cell r="F91">
            <v>0</v>
          </cell>
          <cell r="G91">
            <v>0</v>
          </cell>
          <cell r="H91">
            <v>0</v>
          </cell>
          <cell r="I91">
            <v>337000</v>
          </cell>
          <cell r="J91">
            <v>0</v>
          </cell>
          <cell r="K91">
            <v>0</v>
          </cell>
          <cell r="L91">
            <v>0</v>
          </cell>
          <cell r="M91">
            <v>337000</v>
          </cell>
        </row>
        <row r="92">
          <cell r="A92" t="str">
            <v>12.21.0</v>
          </cell>
          <cell r="B92">
            <v>12</v>
          </cell>
          <cell r="C92">
            <v>21</v>
          </cell>
          <cell r="D92">
            <v>0</v>
          </cell>
          <cell r="E92" t="str">
            <v>AMPL. RIEGO  SACOPAYA</v>
          </cell>
          <cell r="F92">
            <v>0</v>
          </cell>
          <cell r="G92">
            <v>0</v>
          </cell>
          <cell r="H92">
            <v>0</v>
          </cell>
          <cell r="I92">
            <v>1000000</v>
          </cell>
          <cell r="J92">
            <v>0</v>
          </cell>
          <cell r="K92">
            <v>0</v>
          </cell>
          <cell r="L92">
            <v>0</v>
          </cell>
          <cell r="M92">
            <v>1000000</v>
          </cell>
        </row>
        <row r="93">
          <cell r="A93" t="str">
            <v>12.22.0</v>
          </cell>
          <cell r="B93">
            <v>12</v>
          </cell>
          <cell r="C93">
            <v>22</v>
          </cell>
          <cell r="D93">
            <v>0</v>
          </cell>
          <cell r="E93" t="str">
            <v>CONST. TENDIDO DE RED DE MICRORIEGO SAUSAL</v>
          </cell>
          <cell r="F93">
            <v>0</v>
          </cell>
          <cell r="G93">
            <v>0</v>
          </cell>
          <cell r="H93">
            <v>0</v>
          </cell>
          <cell r="I93">
            <v>263356</v>
          </cell>
          <cell r="J93">
            <v>0</v>
          </cell>
          <cell r="K93">
            <v>0</v>
          </cell>
          <cell r="L93">
            <v>0</v>
          </cell>
          <cell r="M93">
            <v>263356</v>
          </cell>
        </row>
        <row r="94">
          <cell r="A94" t="str">
            <v>12.23.0</v>
          </cell>
          <cell r="B94">
            <v>12</v>
          </cell>
          <cell r="C94">
            <v>23</v>
          </cell>
          <cell r="D94">
            <v>0</v>
          </cell>
          <cell r="E94" t="str">
            <v>CONST. REPRESA Y SIST. RIEGO PUNILLA</v>
          </cell>
          <cell r="F94">
            <v>0</v>
          </cell>
          <cell r="G94">
            <v>90000</v>
          </cell>
          <cell r="H94">
            <v>0</v>
          </cell>
          <cell r="I94">
            <v>2979292</v>
          </cell>
          <cell r="J94">
            <v>0</v>
          </cell>
          <cell r="K94">
            <v>0</v>
          </cell>
          <cell r="L94">
            <v>0</v>
          </cell>
          <cell r="M94">
            <v>3069292</v>
          </cell>
        </row>
        <row r="95">
          <cell r="A95" t="str">
            <v>12.42.0</v>
          </cell>
          <cell r="B95">
            <v>12</v>
          </cell>
          <cell r="C95">
            <v>42</v>
          </cell>
          <cell r="D95">
            <v>0</v>
          </cell>
          <cell r="E95" t="str">
            <v>MEJ. SISTEMA DE RIEGO COMUNIDAD HUANCA PAMPA</v>
          </cell>
          <cell r="F95">
            <v>0</v>
          </cell>
          <cell r="G95">
            <v>0</v>
          </cell>
          <cell r="H95">
            <v>0</v>
          </cell>
          <cell r="I95">
            <v>200000</v>
          </cell>
          <cell r="J95">
            <v>0</v>
          </cell>
          <cell r="K95">
            <v>0</v>
          </cell>
          <cell r="L95">
            <v>0</v>
          </cell>
          <cell r="M95">
            <v>200000</v>
          </cell>
        </row>
        <row r="96">
          <cell r="A96" t="str">
            <v>12.43.0</v>
          </cell>
          <cell r="B96">
            <v>12</v>
          </cell>
          <cell r="C96">
            <v>43</v>
          </cell>
          <cell r="D96">
            <v>0</v>
          </cell>
          <cell r="E96" t="str">
            <v>AMPL. MICRORIEGO CARAVIRI</v>
          </cell>
          <cell r="F96">
            <v>0</v>
          </cell>
          <cell r="G96">
            <v>0</v>
          </cell>
          <cell r="H96">
            <v>0</v>
          </cell>
          <cell r="I96">
            <v>628000</v>
          </cell>
          <cell r="J96">
            <v>0</v>
          </cell>
          <cell r="K96">
            <v>0</v>
          </cell>
          <cell r="L96">
            <v>0</v>
          </cell>
          <cell r="M96">
            <v>628000</v>
          </cell>
        </row>
        <row r="97">
          <cell r="A97" t="str">
            <v>12.44.0</v>
          </cell>
          <cell r="B97">
            <v>12</v>
          </cell>
          <cell r="C97">
            <v>44</v>
          </cell>
          <cell r="D97">
            <v>0</v>
          </cell>
          <cell r="E97" t="str">
            <v>CONST. MICRORIEGO SOCAPAMPA</v>
          </cell>
          <cell r="F97">
            <v>0</v>
          </cell>
          <cell r="G97">
            <v>0</v>
          </cell>
          <cell r="H97">
            <v>0</v>
          </cell>
          <cell r="I97">
            <v>853000</v>
          </cell>
          <cell r="J97">
            <v>0</v>
          </cell>
          <cell r="K97">
            <v>0</v>
          </cell>
          <cell r="L97">
            <v>0</v>
          </cell>
          <cell r="M97">
            <v>853000</v>
          </cell>
        </row>
        <row r="98">
          <cell r="A98" t="str">
            <v>12.45.0</v>
          </cell>
          <cell r="B98">
            <v>12</v>
          </cell>
          <cell r="C98">
            <v>45</v>
          </cell>
          <cell r="D98">
            <v>0</v>
          </cell>
          <cell r="E98" t="str">
            <v>CONST. MICRORIEGO AMOTENGO</v>
          </cell>
          <cell r="F98">
            <v>0</v>
          </cell>
          <cell r="G98">
            <v>0</v>
          </cell>
          <cell r="H98">
            <v>0</v>
          </cell>
          <cell r="I98">
            <v>830000</v>
          </cell>
          <cell r="J98">
            <v>0</v>
          </cell>
          <cell r="K98">
            <v>0</v>
          </cell>
          <cell r="L98">
            <v>0</v>
          </cell>
          <cell r="M98">
            <v>830000</v>
          </cell>
        </row>
        <row r="99">
          <cell r="A99" t="str">
            <v>12.46.0</v>
          </cell>
          <cell r="B99">
            <v>12</v>
          </cell>
          <cell r="C99">
            <v>46</v>
          </cell>
          <cell r="D99">
            <v>0</v>
          </cell>
          <cell r="E99" t="str">
            <v>CONST. MICRORIEGO THONTORQA</v>
          </cell>
          <cell r="F99">
            <v>0</v>
          </cell>
          <cell r="G99">
            <v>0</v>
          </cell>
          <cell r="H99">
            <v>0</v>
          </cell>
          <cell r="I99">
            <v>700000</v>
          </cell>
          <cell r="J99">
            <v>0</v>
          </cell>
          <cell r="K99">
            <v>0</v>
          </cell>
          <cell r="L99">
            <v>0</v>
          </cell>
          <cell r="M99">
            <v>700000</v>
          </cell>
        </row>
        <row r="100">
          <cell r="A100" t="str">
            <v>12.54.0</v>
          </cell>
          <cell r="B100">
            <v>12</v>
          </cell>
          <cell r="C100">
            <v>54</v>
          </cell>
          <cell r="D100">
            <v>0</v>
          </cell>
          <cell r="E100" t="str">
            <v xml:space="preserve">CONST. TANQUE DE ALMACENAMIENTO DE AGUA PARA RIEGO  COMUNIDAD  HUATA </v>
          </cell>
          <cell r="F100">
            <v>0</v>
          </cell>
          <cell r="G100">
            <v>0</v>
          </cell>
          <cell r="H100">
            <v>0</v>
          </cell>
          <cell r="I100">
            <v>210000</v>
          </cell>
          <cell r="J100">
            <v>0</v>
          </cell>
          <cell r="K100">
            <v>0</v>
          </cell>
          <cell r="L100">
            <v>0</v>
          </cell>
          <cell r="M100">
            <v>210000</v>
          </cell>
        </row>
        <row r="101">
          <cell r="A101" t="str">
            <v>13.0.0</v>
          </cell>
          <cell r="B101">
            <v>13</v>
          </cell>
          <cell r="C101">
            <v>0</v>
          </cell>
          <cell r="D101">
            <v>0</v>
          </cell>
          <cell r="E101" t="str">
            <v>DESARROLLO Y PRESERVACIÓN DEL MEDIO AMBIENTE</v>
          </cell>
          <cell r="F101">
            <v>402748</v>
          </cell>
          <cell r="G101">
            <v>8132252</v>
          </cell>
          <cell r="H101">
            <v>434600</v>
          </cell>
          <cell r="I101">
            <v>3971992</v>
          </cell>
          <cell r="J101">
            <v>0</v>
          </cell>
          <cell r="K101">
            <v>0</v>
          </cell>
          <cell r="L101">
            <v>0</v>
          </cell>
          <cell r="M101">
            <v>12941592</v>
          </cell>
        </row>
        <row r="102">
          <cell r="A102" t="str">
            <v>13.0.1</v>
          </cell>
          <cell r="B102">
            <v>13</v>
          </cell>
          <cell r="C102">
            <v>0</v>
          </cell>
          <cell r="D102">
            <v>1</v>
          </cell>
          <cell r="E102" t="str">
            <v>IMPLEMENTACION PROGRAMA DE EDUCACION AMBIENTAL</v>
          </cell>
          <cell r="F102">
            <v>0</v>
          </cell>
          <cell r="G102">
            <v>110000</v>
          </cell>
          <cell r="H102">
            <v>90000</v>
          </cell>
          <cell r="I102">
            <v>0</v>
          </cell>
          <cell r="J102">
            <v>0</v>
          </cell>
          <cell r="K102">
            <v>0</v>
          </cell>
          <cell r="L102">
            <v>0</v>
          </cell>
          <cell r="M102">
            <v>200000</v>
          </cell>
        </row>
        <row r="103">
          <cell r="A103" t="str">
            <v>13.0.5</v>
          </cell>
          <cell r="B103">
            <v>13</v>
          </cell>
          <cell r="C103">
            <v>0</v>
          </cell>
          <cell r="D103">
            <v>5</v>
          </cell>
          <cell r="E103" t="str">
            <v>IMPLEMENTACION PROGRAMA CENTRO MUNICIPAL DE ZOONOSIS</v>
          </cell>
          <cell r="F103">
            <v>267748</v>
          </cell>
          <cell r="G103">
            <v>332252</v>
          </cell>
          <cell r="H103">
            <v>0</v>
          </cell>
          <cell r="I103">
            <v>0</v>
          </cell>
          <cell r="J103">
            <v>0</v>
          </cell>
          <cell r="K103">
            <v>0</v>
          </cell>
          <cell r="L103">
            <v>0</v>
          </cell>
          <cell r="M103">
            <v>600000</v>
          </cell>
        </row>
        <row r="104">
          <cell r="A104" t="str">
            <v>13.0.7</v>
          </cell>
          <cell r="B104">
            <v>13</v>
          </cell>
          <cell r="C104">
            <v>0</v>
          </cell>
          <cell r="D104">
            <v>7</v>
          </cell>
          <cell r="E104" t="str">
            <v>IMPLEMENTACION Y REFACCION DE AREAS VERDES D-2</v>
          </cell>
          <cell r="F104">
            <v>0</v>
          </cell>
          <cell r="G104">
            <v>250000</v>
          </cell>
          <cell r="H104">
            <v>0</v>
          </cell>
          <cell r="I104">
            <v>0</v>
          </cell>
          <cell r="J104">
            <v>0</v>
          </cell>
          <cell r="K104">
            <v>0</v>
          </cell>
          <cell r="L104">
            <v>0</v>
          </cell>
          <cell r="M104">
            <v>250000</v>
          </cell>
        </row>
        <row r="105">
          <cell r="A105" t="str">
            <v>13.0.8</v>
          </cell>
          <cell r="B105">
            <v>13</v>
          </cell>
          <cell r="C105">
            <v>0</v>
          </cell>
          <cell r="D105">
            <v>8</v>
          </cell>
          <cell r="E105" t="str">
            <v>IMPLEMENTACION PROGRAMA DE CAMBIO CLIMATICO Y BIODIVERSIDAD</v>
          </cell>
          <cell r="F105">
            <v>0</v>
          </cell>
          <cell r="G105">
            <v>300000</v>
          </cell>
          <cell r="H105">
            <v>0</v>
          </cell>
          <cell r="I105">
            <v>0</v>
          </cell>
          <cell r="J105">
            <v>0</v>
          </cell>
          <cell r="K105">
            <v>0</v>
          </cell>
          <cell r="L105">
            <v>0</v>
          </cell>
          <cell r="M105">
            <v>300000</v>
          </cell>
        </row>
        <row r="106">
          <cell r="A106" t="str">
            <v>13.0.9</v>
          </cell>
          <cell r="B106">
            <v>13</v>
          </cell>
          <cell r="C106">
            <v>0</v>
          </cell>
          <cell r="D106">
            <v>9</v>
          </cell>
          <cell r="E106" t="str">
            <v>IMPLEMENTACION VIVIERO FORESTAL MUNICIPAL SUCRE</v>
          </cell>
          <cell r="F106">
            <v>35000</v>
          </cell>
          <cell r="G106">
            <v>65000</v>
          </cell>
          <cell r="H106">
            <v>0</v>
          </cell>
          <cell r="I106">
            <v>0</v>
          </cell>
          <cell r="J106">
            <v>0</v>
          </cell>
          <cell r="K106">
            <v>0</v>
          </cell>
          <cell r="L106">
            <v>0</v>
          </cell>
          <cell r="M106">
            <v>100000</v>
          </cell>
        </row>
        <row r="107">
          <cell r="A107" t="str">
            <v>13.0.10</v>
          </cell>
          <cell r="B107">
            <v>13</v>
          </cell>
          <cell r="C107">
            <v>0</v>
          </cell>
          <cell r="D107">
            <v>10</v>
          </cell>
          <cell r="E107" t="str">
            <v>SERVICIO DE MANTENIMIENTO AREAS VERDES (EMAV)</v>
          </cell>
          <cell r="F107">
            <v>0</v>
          </cell>
          <cell r="G107">
            <v>6000000</v>
          </cell>
          <cell r="H107">
            <v>0</v>
          </cell>
          <cell r="I107">
            <v>0</v>
          </cell>
          <cell r="J107">
            <v>0</v>
          </cell>
          <cell r="K107">
            <v>0</v>
          </cell>
          <cell r="L107">
            <v>0</v>
          </cell>
          <cell r="M107">
            <v>6000000</v>
          </cell>
        </row>
        <row r="108">
          <cell r="A108" t="str">
            <v>13.0.11</v>
          </cell>
          <cell r="B108">
            <v>13</v>
          </cell>
          <cell r="C108">
            <v>0</v>
          </cell>
          <cell r="D108">
            <v>11</v>
          </cell>
          <cell r="E108" t="str">
            <v>IMPLEMENTACION DE BRIGADAS DE LIMPIEZA D-4</v>
          </cell>
          <cell r="F108">
            <v>0</v>
          </cell>
          <cell r="G108">
            <v>465000</v>
          </cell>
          <cell r="H108">
            <v>35000</v>
          </cell>
          <cell r="I108">
            <v>0</v>
          </cell>
          <cell r="J108">
            <v>0</v>
          </cell>
          <cell r="K108">
            <v>0</v>
          </cell>
          <cell r="L108">
            <v>0</v>
          </cell>
          <cell r="M108">
            <v>500000</v>
          </cell>
        </row>
        <row r="109">
          <cell r="A109" t="str">
            <v>13.0.12</v>
          </cell>
          <cell r="B109">
            <v>13</v>
          </cell>
          <cell r="C109">
            <v>0</v>
          </cell>
          <cell r="D109">
            <v>12</v>
          </cell>
          <cell r="E109" t="str">
            <v>GESTION DE RESIDUOS SOLIDOS</v>
          </cell>
          <cell r="F109">
            <v>0</v>
          </cell>
          <cell r="G109">
            <v>200000</v>
          </cell>
          <cell r="H109">
            <v>0</v>
          </cell>
          <cell r="I109">
            <v>0</v>
          </cell>
          <cell r="J109">
            <v>0</v>
          </cell>
          <cell r="K109">
            <v>0</v>
          </cell>
          <cell r="L109">
            <v>0</v>
          </cell>
          <cell r="M109">
            <v>200000</v>
          </cell>
        </row>
        <row r="110">
          <cell r="A110" t="str">
            <v>13.0.13</v>
          </cell>
          <cell r="B110">
            <v>13</v>
          </cell>
          <cell r="C110">
            <v>0</v>
          </cell>
          <cell r="D110">
            <v>13</v>
          </cell>
          <cell r="E110" t="str">
            <v>IMPLEMENTACION Y MEJORAMIENTO AREAS VERDES D-5</v>
          </cell>
          <cell r="F110">
            <v>0</v>
          </cell>
          <cell r="G110">
            <v>100000</v>
          </cell>
          <cell r="H110">
            <v>100000</v>
          </cell>
          <cell r="I110">
            <v>0</v>
          </cell>
          <cell r="J110">
            <v>0</v>
          </cell>
          <cell r="K110">
            <v>0</v>
          </cell>
          <cell r="L110">
            <v>0</v>
          </cell>
          <cell r="M110">
            <v>200000</v>
          </cell>
        </row>
        <row r="111">
          <cell r="A111" t="str">
            <v>13.0.14</v>
          </cell>
          <cell r="B111">
            <v>13</v>
          </cell>
          <cell r="C111">
            <v>0</v>
          </cell>
          <cell r="D111">
            <v>14</v>
          </cell>
          <cell r="E111" t="str">
            <v xml:space="preserve">IMPLEMENTACION PROGRAMA DE CONTROL Y MONITOREO AMBIENTAL </v>
          </cell>
          <cell r="F111">
            <v>100000</v>
          </cell>
          <cell r="G111">
            <v>260000</v>
          </cell>
          <cell r="H111">
            <v>59600</v>
          </cell>
          <cell r="I111">
            <v>80400</v>
          </cell>
          <cell r="J111">
            <v>0</v>
          </cell>
          <cell r="K111">
            <v>0</v>
          </cell>
          <cell r="L111">
            <v>0</v>
          </cell>
          <cell r="M111">
            <v>500000</v>
          </cell>
        </row>
        <row r="112">
          <cell r="A112" t="str">
            <v>13.1.0</v>
          </cell>
          <cell r="B112">
            <v>13</v>
          </cell>
          <cell r="C112">
            <v>1</v>
          </cell>
          <cell r="D112">
            <v>0</v>
          </cell>
          <cell r="E112" t="str">
            <v>FOREST. EN 13 COMUNIDADES DE LA MICRO CUENCA DE RIO CHICO DEL MUNICIPIO DE SUCRE</v>
          </cell>
          <cell r="F112">
            <v>0</v>
          </cell>
          <cell r="G112">
            <v>50000</v>
          </cell>
          <cell r="H112">
            <v>150000</v>
          </cell>
          <cell r="I112">
            <v>0</v>
          </cell>
          <cell r="J112">
            <v>0</v>
          </cell>
          <cell r="K112">
            <v>0</v>
          </cell>
          <cell r="L112">
            <v>0</v>
          </cell>
          <cell r="M112">
            <v>200000</v>
          </cell>
        </row>
        <row r="113">
          <cell r="A113" t="str">
            <v>13.3.0</v>
          </cell>
          <cell r="B113">
            <v>13</v>
          </cell>
          <cell r="C113">
            <v>3</v>
          </cell>
          <cell r="D113">
            <v>0</v>
          </cell>
          <cell r="E113" t="str">
            <v>CONST. OFICINAS Y RESIDENCIA AREA PROTEGIDA MONTE VILLCA</v>
          </cell>
          <cell r="F113">
            <v>0</v>
          </cell>
          <cell r="G113">
            <v>0</v>
          </cell>
          <cell r="H113">
            <v>0</v>
          </cell>
          <cell r="I113">
            <v>950000</v>
          </cell>
          <cell r="J113">
            <v>0</v>
          </cell>
          <cell r="K113">
            <v>0</v>
          </cell>
          <cell r="L113">
            <v>0</v>
          </cell>
          <cell r="M113">
            <v>950000</v>
          </cell>
        </row>
        <row r="114">
          <cell r="A114" t="str">
            <v>13.4.0</v>
          </cell>
          <cell r="B114">
            <v>13</v>
          </cell>
          <cell r="C114">
            <v>4</v>
          </cell>
          <cell r="D114">
            <v>0</v>
          </cell>
          <cell r="E114" t="str">
            <v xml:space="preserve">CONST. JARDIN BOTANICO Y DIVORTIUM ACUARIUM MUNICIPIO DE SUCRE </v>
          </cell>
          <cell r="F114">
            <v>0</v>
          </cell>
          <cell r="G114">
            <v>0</v>
          </cell>
          <cell r="H114">
            <v>0</v>
          </cell>
          <cell r="I114">
            <v>400000</v>
          </cell>
          <cell r="J114">
            <v>0</v>
          </cell>
          <cell r="K114">
            <v>0</v>
          </cell>
          <cell r="L114">
            <v>0</v>
          </cell>
          <cell r="M114">
            <v>400000</v>
          </cell>
        </row>
        <row r="115">
          <cell r="A115" t="str">
            <v>13.65.0</v>
          </cell>
          <cell r="B115">
            <v>13</v>
          </cell>
          <cell r="C115">
            <v>65</v>
          </cell>
          <cell r="D115">
            <v>0</v>
          </cell>
          <cell r="E115" t="str">
            <v>MEJ. DE LA GESTIÓN INTEGRAL DE RESIDUOS SOLIDOS EN SUCRE</v>
          </cell>
          <cell r="F115">
            <v>0</v>
          </cell>
          <cell r="G115">
            <v>0</v>
          </cell>
          <cell r="H115">
            <v>0</v>
          </cell>
          <cell r="I115">
            <v>2541592</v>
          </cell>
          <cell r="J115">
            <v>0</v>
          </cell>
          <cell r="K115">
            <v>0</v>
          </cell>
          <cell r="L115">
            <v>0</v>
          </cell>
          <cell r="M115">
            <v>2541592</v>
          </cell>
        </row>
        <row r="116">
          <cell r="A116" t="str">
            <v>14.0.0</v>
          </cell>
          <cell r="B116">
            <v>14</v>
          </cell>
          <cell r="C116">
            <v>0</v>
          </cell>
          <cell r="D116">
            <v>0</v>
          </cell>
          <cell r="E116" t="str">
            <v>ASEO URBANO, MANEJO Y TRATAMIENTO DE RESIDUOS SÓLIDOS</v>
          </cell>
          <cell r="F116">
            <v>0</v>
          </cell>
          <cell r="G116">
            <v>150000</v>
          </cell>
          <cell r="H116">
            <v>100000</v>
          </cell>
          <cell r="I116">
            <v>1700000</v>
          </cell>
          <cell r="J116">
            <v>0</v>
          </cell>
          <cell r="K116">
            <v>0</v>
          </cell>
          <cell r="L116">
            <v>0</v>
          </cell>
          <cell r="M116">
            <v>1950000</v>
          </cell>
        </row>
        <row r="117">
          <cell r="A117" t="str">
            <v>14.0.2</v>
          </cell>
          <cell r="B117">
            <v>14</v>
          </cell>
          <cell r="C117">
            <v>0</v>
          </cell>
          <cell r="D117">
            <v>2</v>
          </cell>
          <cell r="E117" t="str">
            <v>IMPLEMENTACION PROGRAMA DE BRIGADAS MOVILES DE LIMPIEZA D-5</v>
          </cell>
          <cell r="F117">
            <v>0</v>
          </cell>
          <cell r="G117">
            <v>150000</v>
          </cell>
          <cell r="H117">
            <v>100000</v>
          </cell>
          <cell r="I117">
            <v>0</v>
          </cell>
          <cell r="J117">
            <v>0</v>
          </cell>
          <cell r="K117">
            <v>0</v>
          </cell>
          <cell r="L117">
            <v>0</v>
          </cell>
          <cell r="M117">
            <v>250000</v>
          </cell>
        </row>
        <row r="118">
          <cell r="A118" t="str">
            <v>14.0.3</v>
          </cell>
          <cell r="B118">
            <v>14</v>
          </cell>
          <cell r="C118">
            <v>0</v>
          </cell>
          <cell r="D118">
            <v>3</v>
          </cell>
          <cell r="E118" t="str">
            <v>ADQUISICION CARRO BARREDOR D-1</v>
          </cell>
          <cell r="F118">
            <v>0</v>
          </cell>
          <cell r="G118">
            <v>0</v>
          </cell>
          <cell r="H118">
            <v>0</v>
          </cell>
          <cell r="I118">
            <v>1700000</v>
          </cell>
          <cell r="J118">
            <v>0</v>
          </cell>
          <cell r="K118">
            <v>0</v>
          </cell>
          <cell r="L118">
            <v>0</v>
          </cell>
          <cell r="M118">
            <v>1700000</v>
          </cell>
        </row>
        <row r="119">
          <cell r="A119" t="str">
            <v>16.0.0</v>
          </cell>
          <cell r="B119">
            <v>16</v>
          </cell>
          <cell r="C119">
            <v>0</v>
          </cell>
          <cell r="D119">
            <v>0</v>
          </cell>
          <cell r="E119" t="str">
            <v>SERVICIO DE ALUMBRADO PÚBLICO</v>
          </cell>
          <cell r="F119">
            <v>417943</v>
          </cell>
          <cell r="G119">
            <v>5716750</v>
          </cell>
          <cell r="H119">
            <v>1342087</v>
          </cell>
          <cell r="I119">
            <v>673220</v>
          </cell>
          <cell r="J119">
            <v>0</v>
          </cell>
          <cell r="K119">
            <v>0</v>
          </cell>
          <cell r="L119">
            <v>0</v>
          </cell>
          <cell r="M119">
            <v>8150000</v>
          </cell>
        </row>
        <row r="120">
          <cell r="A120" t="str">
            <v>16.0.1</v>
          </cell>
          <cell r="B120">
            <v>16</v>
          </cell>
          <cell r="C120">
            <v>0</v>
          </cell>
          <cell r="D120">
            <v>1</v>
          </cell>
          <cell r="E120" t="str">
            <v>MANTENIMIENTO Y MEJORAMIENTO ALUMBRADO PUBLICO D-2</v>
          </cell>
          <cell r="F120">
            <v>0</v>
          </cell>
          <cell r="G120">
            <v>65000</v>
          </cell>
          <cell r="H120">
            <v>235000</v>
          </cell>
          <cell r="I120">
            <v>0</v>
          </cell>
          <cell r="J120">
            <v>0</v>
          </cell>
          <cell r="K120">
            <v>0</v>
          </cell>
          <cell r="L120">
            <v>0</v>
          </cell>
          <cell r="M120">
            <v>300000</v>
          </cell>
        </row>
        <row r="121">
          <cell r="A121" t="str">
            <v>16.0.2</v>
          </cell>
          <cell r="B121">
            <v>16</v>
          </cell>
          <cell r="C121">
            <v>0</v>
          </cell>
          <cell r="D121">
            <v>2</v>
          </cell>
          <cell r="E121" t="str">
            <v>MANTENIMIENTO ALUMBRADO PUBLICO D-6</v>
          </cell>
          <cell r="F121">
            <v>0</v>
          </cell>
          <cell r="G121">
            <v>250000</v>
          </cell>
          <cell r="H121">
            <v>0</v>
          </cell>
          <cell r="I121">
            <v>0</v>
          </cell>
          <cell r="J121">
            <v>0</v>
          </cell>
          <cell r="K121">
            <v>0</v>
          </cell>
          <cell r="L121">
            <v>0</v>
          </cell>
          <cell r="M121">
            <v>250000</v>
          </cell>
        </row>
        <row r="122">
          <cell r="A122" t="str">
            <v>16.0.3</v>
          </cell>
          <cell r="B122">
            <v>16</v>
          </cell>
          <cell r="C122">
            <v>0</v>
          </cell>
          <cell r="D122">
            <v>3</v>
          </cell>
          <cell r="E122" t="str">
            <v>MANTENIMIENTO Y REPOSICION DE ILUMINACION D-1</v>
          </cell>
          <cell r="F122">
            <v>0</v>
          </cell>
          <cell r="G122">
            <v>250000</v>
          </cell>
          <cell r="H122">
            <v>50000</v>
          </cell>
          <cell r="I122">
            <v>0</v>
          </cell>
          <cell r="J122">
            <v>0</v>
          </cell>
          <cell r="K122">
            <v>0</v>
          </cell>
          <cell r="L122">
            <v>0</v>
          </cell>
          <cell r="M122">
            <v>300000</v>
          </cell>
        </row>
        <row r="123">
          <cell r="A123" t="str">
            <v>16.0.4</v>
          </cell>
          <cell r="B123">
            <v>16</v>
          </cell>
          <cell r="C123">
            <v>0</v>
          </cell>
          <cell r="D123">
            <v>4</v>
          </cell>
          <cell r="E123" t="str">
            <v>MEJORAMIENTO ALUMBRADO PUBLICO D-5</v>
          </cell>
          <cell r="F123">
            <v>0</v>
          </cell>
          <cell r="G123">
            <v>150000</v>
          </cell>
          <cell r="H123">
            <v>150000</v>
          </cell>
          <cell r="I123">
            <v>0</v>
          </cell>
          <cell r="J123">
            <v>0</v>
          </cell>
          <cell r="K123">
            <v>0</v>
          </cell>
          <cell r="L123">
            <v>0</v>
          </cell>
          <cell r="M123">
            <v>300000</v>
          </cell>
        </row>
        <row r="124">
          <cell r="A124" t="str">
            <v>16.0.9</v>
          </cell>
          <cell r="B124">
            <v>16</v>
          </cell>
          <cell r="C124">
            <v>0</v>
          </cell>
          <cell r="D124">
            <v>9</v>
          </cell>
          <cell r="E124" t="str">
            <v>ENERGIA ELECTRICA ALUMBRADO PUBLICO</v>
          </cell>
          <cell r="F124">
            <v>0</v>
          </cell>
          <cell r="G124">
            <v>5000000</v>
          </cell>
          <cell r="H124">
            <v>0</v>
          </cell>
          <cell r="I124">
            <v>0</v>
          </cell>
          <cell r="J124">
            <v>0</v>
          </cell>
          <cell r="K124">
            <v>0</v>
          </cell>
          <cell r="L124">
            <v>0</v>
          </cell>
          <cell r="M124">
            <v>5000000</v>
          </cell>
        </row>
        <row r="125">
          <cell r="A125" t="str">
            <v>16.0.10</v>
          </cell>
          <cell r="B125">
            <v>16</v>
          </cell>
          <cell r="C125">
            <v>0</v>
          </cell>
          <cell r="D125">
            <v>10</v>
          </cell>
          <cell r="E125" t="str">
            <v>SERVICIO DE ALUMBRADO PUBLICO SUCRE</v>
          </cell>
          <cell r="F125">
            <v>417943</v>
          </cell>
          <cell r="G125">
            <v>1750</v>
          </cell>
          <cell r="H125">
            <v>907087</v>
          </cell>
          <cell r="I125">
            <v>173220</v>
          </cell>
          <cell r="J125">
            <v>0</v>
          </cell>
          <cell r="K125">
            <v>0</v>
          </cell>
          <cell r="L125">
            <v>0</v>
          </cell>
          <cell r="M125">
            <v>1500000</v>
          </cell>
        </row>
        <row r="126">
          <cell r="A126" t="str">
            <v>16.5.0</v>
          </cell>
          <cell r="B126">
            <v>16</v>
          </cell>
          <cell r="C126">
            <v>5</v>
          </cell>
          <cell r="D126">
            <v>0</v>
          </cell>
          <cell r="E126" t="str">
            <v>AMPL. ALUMBRADO PUBLICO DISTRITO 2</v>
          </cell>
          <cell r="F126">
            <v>0</v>
          </cell>
          <cell r="G126">
            <v>0</v>
          </cell>
          <cell r="H126">
            <v>0</v>
          </cell>
          <cell r="I126">
            <v>200000</v>
          </cell>
          <cell r="J126">
            <v>0</v>
          </cell>
          <cell r="K126">
            <v>0</v>
          </cell>
          <cell r="L126">
            <v>0</v>
          </cell>
          <cell r="M126">
            <v>200000</v>
          </cell>
        </row>
        <row r="127">
          <cell r="A127" t="str">
            <v>16.18.0</v>
          </cell>
          <cell r="B127">
            <v>16</v>
          </cell>
          <cell r="C127">
            <v>18</v>
          </cell>
          <cell r="D127">
            <v>0</v>
          </cell>
          <cell r="E127" t="str">
            <v>AMPL. DE ALUMBRADO PUBLICO  FASE II D-4</v>
          </cell>
          <cell r="F127">
            <v>0</v>
          </cell>
          <cell r="G127">
            <v>0</v>
          </cell>
          <cell r="H127">
            <v>0</v>
          </cell>
          <cell r="I127">
            <v>300000</v>
          </cell>
          <cell r="J127">
            <v>0</v>
          </cell>
          <cell r="K127">
            <v>0</v>
          </cell>
          <cell r="L127">
            <v>0</v>
          </cell>
          <cell r="M127">
            <v>300000</v>
          </cell>
        </row>
        <row r="128">
          <cell r="A128" t="str">
            <v>17.0.0</v>
          </cell>
          <cell r="B128">
            <v>17</v>
          </cell>
          <cell r="C128">
            <v>0</v>
          </cell>
          <cell r="D128">
            <v>0</v>
          </cell>
          <cell r="E128" t="str">
            <v>INFRAESTRUCTURA URBANA Y RURAL</v>
          </cell>
          <cell r="F128">
            <v>6059448</v>
          </cell>
          <cell r="G128">
            <v>7431416</v>
          </cell>
          <cell r="H128">
            <v>4968401</v>
          </cell>
          <cell r="I128">
            <v>52502353</v>
          </cell>
          <cell r="J128">
            <v>0</v>
          </cell>
          <cell r="K128">
            <v>0</v>
          </cell>
          <cell r="L128">
            <v>0</v>
          </cell>
          <cell r="M128">
            <v>70961618</v>
          </cell>
        </row>
        <row r="129">
          <cell r="A129" t="str">
            <v>17.0.1</v>
          </cell>
          <cell r="B129">
            <v>17</v>
          </cell>
          <cell r="C129">
            <v>0</v>
          </cell>
          <cell r="D129">
            <v>1</v>
          </cell>
          <cell r="E129" t="str">
            <v>EJECUCION DE OBRAS PUBLICAS</v>
          </cell>
          <cell r="F129">
            <v>525321</v>
          </cell>
          <cell r="G129">
            <v>600000</v>
          </cell>
          <cell r="H129">
            <v>161365</v>
          </cell>
          <cell r="I129">
            <v>538200</v>
          </cell>
          <cell r="J129">
            <v>0</v>
          </cell>
          <cell r="K129">
            <v>0</v>
          </cell>
          <cell r="L129">
            <v>0</v>
          </cell>
          <cell r="M129">
            <v>1824886</v>
          </cell>
        </row>
        <row r="130">
          <cell r="A130" t="str">
            <v>17.0.2</v>
          </cell>
          <cell r="B130">
            <v>17</v>
          </cell>
          <cell r="C130">
            <v>0</v>
          </cell>
          <cell r="D130">
            <v>2</v>
          </cell>
          <cell r="E130" t="str">
            <v>APOYO ADMINISTRATIVO Y TECNICO DE INFRAESTRUCTURA PUBLICA</v>
          </cell>
          <cell r="F130">
            <v>1785057</v>
          </cell>
          <cell r="G130">
            <v>0</v>
          </cell>
          <cell r="H130">
            <v>0</v>
          </cell>
          <cell r="I130">
            <v>0</v>
          </cell>
          <cell r="J130">
            <v>0</v>
          </cell>
          <cell r="K130">
            <v>0</v>
          </cell>
          <cell r="L130">
            <v>0</v>
          </cell>
          <cell r="M130">
            <v>1785057</v>
          </cell>
        </row>
        <row r="131">
          <cell r="A131" t="str">
            <v>17.0.3</v>
          </cell>
          <cell r="B131">
            <v>17</v>
          </cell>
          <cell r="C131">
            <v>0</v>
          </cell>
          <cell r="D131">
            <v>3</v>
          </cell>
          <cell r="E131" t="str">
            <v>IMPLEMENTACION DE PROGRAMA MUNICIPAL DE FOMENTO A LA VIVIENDA</v>
          </cell>
          <cell r="F131">
            <v>0</v>
          </cell>
          <cell r="G131">
            <v>2206723</v>
          </cell>
          <cell r="H131">
            <v>0</v>
          </cell>
          <cell r="I131">
            <v>0</v>
          </cell>
          <cell r="J131">
            <v>0</v>
          </cell>
          <cell r="K131">
            <v>0</v>
          </cell>
          <cell r="L131">
            <v>0</v>
          </cell>
          <cell r="M131">
            <v>2206723</v>
          </cell>
        </row>
        <row r="132">
          <cell r="A132" t="str">
            <v>17.0.4</v>
          </cell>
          <cell r="B132">
            <v>17</v>
          </cell>
          <cell r="C132">
            <v>0</v>
          </cell>
          <cell r="D132">
            <v>4</v>
          </cell>
          <cell r="E132" t="str">
            <v xml:space="preserve">MANTENIMIENTO INFRAESTRUCTURA MUNICIPAL </v>
          </cell>
          <cell r="F132">
            <v>170149</v>
          </cell>
          <cell r="G132">
            <v>120600</v>
          </cell>
          <cell r="H132">
            <v>209251</v>
          </cell>
          <cell r="I132">
            <v>0</v>
          </cell>
          <cell r="J132">
            <v>0</v>
          </cell>
          <cell r="K132">
            <v>0</v>
          </cell>
          <cell r="L132">
            <v>0</v>
          </cell>
          <cell r="M132">
            <v>500000</v>
          </cell>
        </row>
        <row r="133">
          <cell r="A133" t="str">
            <v>17.0.5</v>
          </cell>
          <cell r="B133">
            <v>17</v>
          </cell>
          <cell r="C133">
            <v>0</v>
          </cell>
          <cell r="D133">
            <v>5</v>
          </cell>
          <cell r="E133" t="str">
            <v>EXPROPIACIONES MUNICIPALES</v>
          </cell>
          <cell r="F133">
            <v>0</v>
          </cell>
          <cell r="G133">
            <v>0</v>
          </cell>
          <cell r="H133">
            <v>0</v>
          </cell>
          <cell r="I133">
            <v>2000000</v>
          </cell>
          <cell r="J133">
            <v>0</v>
          </cell>
          <cell r="K133">
            <v>0</v>
          </cell>
          <cell r="L133">
            <v>0</v>
          </cell>
          <cell r="M133">
            <v>2000000</v>
          </cell>
        </row>
        <row r="134">
          <cell r="A134" t="str">
            <v>17.0.6</v>
          </cell>
          <cell r="B134">
            <v>17</v>
          </cell>
          <cell r="C134">
            <v>0</v>
          </cell>
          <cell r="D134">
            <v>6</v>
          </cell>
          <cell r="E134" t="str">
            <v>ADQUISICION DE ADITAMENTOS Y SUSTITUCION DE PARTES PARA EQUIPO</v>
          </cell>
          <cell r="F134">
            <v>2378367</v>
          </cell>
          <cell r="G134">
            <v>193380</v>
          </cell>
          <cell r="H134">
            <v>2379052</v>
          </cell>
          <cell r="I134">
            <v>49201</v>
          </cell>
          <cell r="J134">
            <v>0</v>
          </cell>
          <cell r="K134">
            <v>0</v>
          </cell>
          <cell r="L134">
            <v>0</v>
          </cell>
          <cell r="M134">
            <v>5000000</v>
          </cell>
        </row>
        <row r="135">
          <cell r="A135" t="str">
            <v>17.0.7</v>
          </cell>
          <cell r="B135">
            <v>17</v>
          </cell>
          <cell r="C135">
            <v>0</v>
          </cell>
          <cell r="D135">
            <v>7</v>
          </cell>
          <cell r="E135" t="str">
            <v>ALQUILER DE MAQUINARIA Y EQUIPO D-4</v>
          </cell>
          <cell r="F135">
            <v>0</v>
          </cell>
          <cell r="G135">
            <v>500000</v>
          </cell>
          <cell r="H135">
            <v>0</v>
          </cell>
          <cell r="I135">
            <v>0</v>
          </cell>
          <cell r="J135">
            <v>0</v>
          </cell>
          <cell r="K135">
            <v>0</v>
          </cell>
          <cell r="L135">
            <v>0</v>
          </cell>
          <cell r="M135">
            <v>500000</v>
          </cell>
        </row>
        <row r="136">
          <cell r="A136" t="str">
            <v>17.0.8</v>
          </cell>
          <cell r="B136">
            <v>17</v>
          </cell>
          <cell r="C136">
            <v>0</v>
          </cell>
          <cell r="D136">
            <v>8</v>
          </cell>
          <cell r="E136" t="str">
            <v>PROG. DE MANT,APERTURA DE VIAS, OBRAS COMPLEMENTARIAS Y OBRAS DE ARTE EN VIAS DE TIERRA</v>
          </cell>
          <cell r="F136">
            <v>0</v>
          </cell>
          <cell r="G136">
            <v>396267</v>
          </cell>
          <cell r="H136">
            <v>233733</v>
          </cell>
          <cell r="I136">
            <v>70000</v>
          </cell>
          <cell r="J136">
            <v>0</v>
          </cell>
          <cell r="K136">
            <v>0</v>
          </cell>
          <cell r="L136">
            <v>0</v>
          </cell>
          <cell r="M136">
            <v>700000</v>
          </cell>
        </row>
        <row r="137">
          <cell r="A137" t="str">
            <v>17.0.10</v>
          </cell>
          <cell r="B137">
            <v>17</v>
          </cell>
          <cell r="C137">
            <v>0</v>
          </cell>
          <cell r="D137">
            <v>10</v>
          </cell>
          <cell r="E137" t="str">
            <v>EJECUCION DE OBRAS PUBLICAS D-1</v>
          </cell>
          <cell r="F137">
            <v>0</v>
          </cell>
          <cell r="G137">
            <v>750000</v>
          </cell>
          <cell r="H137">
            <v>650000</v>
          </cell>
          <cell r="I137">
            <v>0</v>
          </cell>
          <cell r="J137">
            <v>0</v>
          </cell>
          <cell r="K137">
            <v>0</v>
          </cell>
          <cell r="L137">
            <v>0</v>
          </cell>
          <cell r="M137">
            <v>1400000</v>
          </cell>
        </row>
        <row r="138">
          <cell r="A138" t="str">
            <v>17.0.11</v>
          </cell>
          <cell r="B138">
            <v>17</v>
          </cell>
          <cell r="C138">
            <v>0</v>
          </cell>
          <cell r="D138">
            <v>11</v>
          </cell>
          <cell r="E138" t="str">
            <v xml:space="preserve">MEJORAMIENTO, MANTENIMIENTO Y OBRAS COMPLEMENTARIAS DE PAVIMENTOS </v>
          </cell>
          <cell r="F138">
            <v>245658</v>
          </cell>
          <cell r="G138">
            <v>414342</v>
          </cell>
          <cell r="H138">
            <v>340000</v>
          </cell>
          <cell r="I138">
            <v>0</v>
          </cell>
          <cell r="J138">
            <v>0</v>
          </cell>
          <cell r="K138">
            <v>0</v>
          </cell>
          <cell r="L138">
            <v>0</v>
          </cell>
          <cell r="M138">
            <v>1000000</v>
          </cell>
        </row>
        <row r="139">
          <cell r="A139" t="str">
            <v>17.0.12</v>
          </cell>
          <cell r="B139">
            <v>17</v>
          </cell>
          <cell r="C139">
            <v>0</v>
          </cell>
          <cell r="D139">
            <v>12</v>
          </cell>
          <cell r="E139" t="str">
            <v>MANTENIMIENTO Y MEJORAMIENTO DE CALLES D-2</v>
          </cell>
          <cell r="F139">
            <v>0</v>
          </cell>
          <cell r="G139">
            <v>100000</v>
          </cell>
          <cell r="H139">
            <v>600000</v>
          </cell>
          <cell r="I139">
            <v>0</v>
          </cell>
          <cell r="J139">
            <v>0</v>
          </cell>
          <cell r="K139">
            <v>0</v>
          </cell>
          <cell r="L139">
            <v>0</v>
          </cell>
          <cell r="M139">
            <v>700000</v>
          </cell>
        </row>
        <row r="140">
          <cell r="A140" t="str">
            <v>17.0.13</v>
          </cell>
          <cell r="B140">
            <v>17</v>
          </cell>
          <cell r="C140">
            <v>0</v>
          </cell>
          <cell r="D140">
            <v>13</v>
          </cell>
          <cell r="E140" t="str">
            <v>MANTENIMIENTO DE VIAS Y CAMINOS D-3</v>
          </cell>
          <cell r="F140">
            <v>0</v>
          </cell>
          <cell r="G140">
            <v>700000</v>
          </cell>
          <cell r="H140">
            <v>0</v>
          </cell>
          <cell r="I140">
            <v>0</v>
          </cell>
          <cell r="J140">
            <v>0</v>
          </cell>
          <cell r="K140">
            <v>0</v>
          </cell>
          <cell r="L140">
            <v>0</v>
          </cell>
          <cell r="M140">
            <v>700000</v>
          </cell>
        </row>
        <row r="141">
          <cell r="A141" t="str">
            <v>17.0.14</v>
          </cell>
          <cell r="B141">
            <v>17</v>
          </cell>
          <cell r="C141">
            <v>0</v>
          </cell>
          <cell r="D141">
            <v>14</v>
          </cell>
          <cell r="E141" t="str">
            <v>APOYO ADMINISTRATIVO Y TECNICO DE ORDENAMIENTO TERRITORIAL</v>
          </cell>
          <cell r="F141">
            <v>800000</v>
          </cell>
          <cell r="G141">
            <v>0</v>
          </cell>
          <cell r="H141">
            <v>0</v>
          </cell>
          <cell r="I141">
            <v>0</v>
          </cell>
          <cell r="J141">
            <v>0</v>
          </cell>
          <cell r="K141">
            <v>0</v>
          </cell>
          <cell r="L141">
            <v>0</v>
          </cell>
          <cell r="M141">
            <v>800000</v>
          </cell>
        </row>
        <row r="142">
          <cell r="A142" t="str">
            <v>17.0.15</v>
          </cell>
          <cell r="B142">
            <v>17</v>
          </cell>
          <cell r="C142">
            <v>0</v>
          </cell>
          <cell r="D142">
            <v>15</v>
          </cell>
          <cell r="E142" t="str">
            <v xml:space="preserve">PLAN DE OPERACION DE PAVIMENTO DE VIAS </v>
          </cell>
          <cell r="F142">
            <v>154896</v>
          </cell>
          <cell r="G142">
            <v>310104</v>
          </cell>
          <cell r="H142">
            <v>235000</v>
          </cell>
          <cell r="I142">
            <v>0</v>
          </cell>
          <cell r="J142">
            <v>0</v>
          </cell>
          <cell r="K142">
            <v>0</v>
          </cell>
          <cell r="L142">
            <v>0</v>
          </cell>
          <cell r="M142">
            <v>700000</v>
          </cell>
        </row>
        <row r="143">
          <cell r="A143" t="str">
            <v>17.0.16</v>
          </cell>
          <cell r="B143">
            <v>17</v>
          </cell>
          <cell r="C143">
            <v>0</v>
          </cell>
          <cell r="D143">
            <v>16</v>
          </cell>
          <cell r="E143" t="str">
            <v>REFACCION Y EQUIPAMIENTO SALONES MULTIFUNCIONALES D-4</v>
          </cell>
          <cell r="F143">
            <v>0</v>
          </cell>
          <cell r="G143">
            <v>50000</v>
          </cell>
          <cell r="H143">
            <v>40000</v>
          </cell>
          <cell r="I143">
            <v>10000</v>
          </cell>
          <cell r="J143">
            <v>0</v>
          </cell>
          <cell r="K143">
            <v>0</v>
          </cell>
          <cell r="L143">
            <v>0</v>
          </cell>
          <cell r="M143">
            <v>100000</v>
          </cell>
        </row>
        <row r="144">
          <cell r="A144" t="str">
            <v>17.0.17</v>
          </cell>
          <cell r="B144">
            <v>17</v>
          </cell>
          <cell r="C144">
            <v>0</v>
          </cell>
          <cell r="D144">
            <v>17</v>
          </cell>
          <cell r="E144" t="str">
            <v>EQUIPAMIENTO SALONES MULTIFUNCIONALES D-2</v>
          </cell>
          <cell r="F144">
            <v>0</v>
          </cell>
          <cell r="G144">
            <v>0</v>
          </cell>
          <cell r="H144">
            <v>0</v>
          </cell>
          <cell r="I144">
            <v>50000</v>
          </cell>
          <cell r="J144">
            <v>0</v>
          </cell>
          <cell r="K144">
            <v>0</v>
          </cell>
          <cell r="L144">
            <v>0</v>
          </cell>
          <cell r="M144">
            <v>50000</v>
          </cell>
        </row>
        <row r="145">
          <cell r="A145" t="str">
            <v>17.0.18</v>
          </cell>
          <cell r="B145">
            <v>17</v>
          </cell>
          <cell r="C145">
            <v>0</v>
          </cell>
          <cell r="D145">
            <v>18</v>
          </cell>
          <cell r="E145" t="str">
            <v>MEJORAMIENTO Y REFACCION SALONES MULTIFUNCIONALES D-3</v>
          </cell>
          <cell r="F145">
            <v>0</v>
          </cell>
          <cell r="G145">
            <v>10000</v>
          </cell>
          <cell r="H145">
            <v>40000</v>
          </cell>
          <cell r="I145">
            <v>0</v>
          </cell>
          <cell r="J145">
            <v>0</v>
          </cell>
          <cell r="K145">
            <v>0</v>
          </cell>
          <cell r="L145">
            <v>0</v>
          </cell>
          <cell r="M145">
            <v>50000</v>
          </cell>
        </row>
        <row r="146">
          <cell r="A146" t="str">
            <v>17.0.19</v>
          </cell>
          <cell r="B146">
            <v>17</v>
          </cell>
          <cell r="C146">
            <v>0</v>
          </cell>
          <cell r="D146">
            <v>19</v>
          </cell>
          <cell r="E146" t="str">
            <v>EQUIPAMIENTO SALONES MULTIFUNCIONALES D-5</v>
          </cell>
          <cell r="F146">
            <v>0</v>
          </cell>
          <cell r="G146">
            <v>0</v>
          </cell>
          <cell r="H146">
            <v>0</v>
          </cell>
          <cell r="I146">
            <v>50000</v>
          </cell>
          <cell r="J146">
            <v>0</v>
          </cell>
          <cell r="K146">
            <v>0</v>
          </cell>
          <cell r="L146">
            <v>0</v>
          </cell>
          <cell r="M146">
            <v>50000</v>
          </cell>
        </row>
        <row r="147">
          <cell r="A147" t="str">
            <v>17.0.20</v>
          </cell>
          <cell r="B147">
            <v>17</v>
          </cell>
          <cell r="C147">
            <v>0</v>
          </cell>
          <cell r="D147">
            <v>20</v>
          </cell>
          <cell r="E147" t="str">
            <v>EQUIPAMIENTO SALONES MULTIFUNCIONALES Y CENTROS DE CAPACITACION D-7</v>
          </cell>
          <cell r="F147">
            <v>0</v>
          </cell>
          <cell r="G147">
            <v>0</v>
          </cell>
          <cell r="H147">
            <v>0</v>
          </cell>
          <cell r="I147">
            <v>40000</v>
          </cell>
          <cell r="J147">
            <v>0</v>
          </cell>
          <cell r="K147">
            <v>0</v>
          </cell>
          <cell r="L147">
            <v>0</v>
          </cell>
          <cell r="M147">
            <v>40000</v>
          </cell>
        </row>
        <row r="148">
          <cell r="A148" t="str">
            <v>17.0.21</v>
          </cell>
          <cell r="B148">
            <v>17</v>
          </cell>
          <cell r="C148">
            <v>0</v>
          </cell>
          <cell r="D148">
            <v>21</v>
          </cell>
          <cell r="E148" t="str">
            <v>PROGRAMA DE TRANSPORTE POR COBLE MI TELEFERICO SUCRE</v>
          </cell>
          <cell r="F148">
            <v>0</v>
          </cell>
          <cell r="G148">
            <v>1000000</v>
          </cell>
          <cell r="H148">
            <v>0</v>
          </cell>
          <cell r="I148">
            <v>0</v>
          </cell>
          <cell r="J148">
            <v>0</v>
          </cell>
          <cell r="K148">
            <v>0</v>
          </cell>
          <cell r="L148">
            <v>0</v>
          </cell>
          <cell r="M148">
            <v>1000000</v>
          </cell>
        </row>
        <row r="149">
          <cell r="A149" t="str">
            <v>17.0.22</v>
          </cell>
          <cell r="B149">
            <v>17</v>
          </cell>
          <cell r="C149">
            <v>0</v>
          </cell>
          <cell r="D149">
            <v>22</v>
          </cell>
          <cell r="E149" t="str">
            <v>MANTENIMIENTO Y EQUIPAMIENTO DE SALONES MULTIFUNCIONALES D-8</v>
          </cell>
          <cell r="F149">
            <v>0</v>
          </cell>
          <cell r="G149">
            <v>30000</v>
          </cell>
          <cell r="H149">
            <v>30000</v>
          </cell>
          <cell r="I149">
            <v>0</v>
          </cell>
          <cell r="J149">
            <v>0</v>
          </cell>
          <cell r="K149">
            <v>0</v>
          </cell>
          <cell r="L149">
            <v>0</v>
          </cell>
          <cell r="M149">
            <v>60000</v>
          </cell>
        </row>
        <row r="150">
          <cell r="A150" t="str">
            <v>17.4.0</v>
          </cell>
          <cell r="B150">
            <v>17</v>
          </cell>
          <cell r="C150">
            <v>4</v>
          </cell>
          <cell r="D150">
            <v>0</v>
          </cell>
          <cell r="E150" t="str">
            <v>CONST. PASARELA PEATONAL ANICETO ARCE B</v>
          </cell>
          <cell r="F150">
            <v>0</v>
          </cell>
          <cell r="G150">
            <v>0</v>
          </cell>
          <cell r="H150">
            <v>0</v>
          </cell>
          <cell r="I150">
            <v>177800</v>
          </cell>
          <cell r="J150">
            <v>0</v>
          </cell>
          <cell r="K150">
            <v>0</v>
          </cell>
          <cell r="L150">
            <v>0</v>
          </cell>
          <cell r="M150">
            <v>177800</v>
          </cell>
        </row>
        <row r="151">
          <cell r="A151" t="str">
            <v>17.7.0</v>
          </cell>
          <cell r="B151">
            <v>17</v>
          </cell>
          <cell r="C151">
            <v>7</v>
          </cell>
          <cell r="D151">
            <v>0</v>
          </cell>
          <cell r="E151" t="str">
            <v>CONST. INFRAESTRUCTURA SUB ALCALDIA D-4</v>
          </cell>
          <cell r="F151">
            <v>0</v>
          </cell>
          <cell r="G151">
            <v>0</v>
          </cell>
          <cell r="H151">
            <v>0</v>
          </cell>
          <cell r="I151">
            <v>1818088</v>
          </cell>
          <cell r="J151">
            <v>0</v>
          </cell>
          <cell r="K151">
            <v>0</v>
          </cell>
          <cell r="L151">
            <v>0</v>
          </cell>
          <cell r="M151">
            <v>1818088</v>
          </cell>
        </row>
        <row r="152">
          <cell r="A152" t="str">
            <v>17.9.0</v>
          </cell>
          <cell r="B152">
            <v>17</v>
          </cell>
          <cell r="C152">
            <v>9</v>
          </cell>
          <cell r="D152">
            <v>0</v>
          </cell>
          <cell r="E152" t="str">
            <v>CONST. CENTRO DE COMERCIO DEPARTAMENTAL MERCADO SAN ANTONIO</v>
          </cell>
          <cell r="F152">
            <v>0</v>
          </cell>
          <cell r="G152">
            <v>0</v>
          </cell>
          <cell r="H152">
            <v>0</v>
          </cell>
          <cell r="I152">
            <v>6000000</v>
          </cell>
          <cell r="J152">
            <v>0</v>
          </cell>
          <cell r="K152">
            <v>0</v>
          </cell>
          <cell r="L152">
            <v>0</v>
          </cell>
          <cell r="M152">
            <v>6000000</v>
          </cell>
        </row>
        <row r="153">
          <cell r="A153" t="str">
            <v>17.11.0</v>
          </cell>
          <cell r="B153">
            <v>17</v>
          </cell>
          <cell r="C153">
            <v>11</v>
          </cell>
          <cell r="D153">
            <v>0</v>
          </cell>
          <cell r="E153" t="str">
            <v>CONST. CENTRO CIVICO DISTRITAL D - 1 BARRIO URRIOLAGOITIA</v>
          </cell>
          <cell r="F153">
            <v>0</v>
          </cell>
          <cell r="G153">
            <v>0</v>
          </cell>
          <cell r="H153">
            <v>0</v>
          </cell>
          <cell r="I153">
            <v>300000</v>
          </cell>
          <cell r="J153">
            <v>0</v>
          </cell>
          <cell r="K153">
            <v>0</v>
          </cell>
          <cell r="L153">
            <v>0</v>
          </cell>
          <cell r="M153">
            <v>300000</v>
          </cell>
        </row>
        <row r="154">
          <cell r="A154" t="str">
            <v>17.15.0</v>
          </cell>
          <cell r="B154">
            <v>17</v>
          </cell>
          <cell r="C154">
            <v>15</v>
          </cell>
          <cell r="D154">
            <v>0</v>
          </cell>
          <cell r="E154" t="str">
            <v xml:space="preserve">CONST.  PUENTE URBANO  SAN JOSE, MERCADO CANADA </v>
          </cell>
          <cell r="F154">
            <v>0</v>
          </cell>
          <cell r="G154">
            <v>0</v>
          </cell>
          <cell r="H154">
            <v>0</v>
          </cell>
          <cell r="I154">
            <v>500000</v>
          </cell>
          <cell r="J154">
            <v>0</v>
          </cell>
          <cell r="K154">
            <v>0</v>
          </cell>
          <cell r="L154">
            <v>0</v>
          </cell>
          <cell r="M154">
            <v>500000</v>
          </cell>
        </row>
        <row r="155">
          <cell r="A155" t="str">
            <v>17.16.0</v>
          </cell>
          <cell r="B155">
            <v>17</v>
          </cell>
          <cell r="C155">
            <v>16</v>
          </cell>
          <cell r="D155">
            <v>0</v>
          </cell>
          <cell r="E155" t="str">
            <v>CONST. PARQUE  DE LA JUVENTUD  ZONA LA CALANCHA</v>
          </cell>
          <cell r="F155">
            <v>0</v>
          </cell>
          <cell r="G155">
            <v>0</v>
          </cell>
          <cell r="H155">
            <v>0</v>
          </cell>
          <cell r="I155">
            <v>250000</v>
          </cell>
          <cell r="J155">
            <v>0</v>
          </cell>
          <cell r="K155">
            <v>0</v>
          </cell>
          <cell r="L155">
            <v>0</v>
          </cell>
          <cell r="M155">
            <v>250000</v>
          </cell>
        </row>
        <row r="156">
          <cell r="A156" t="str">
            <v>17.19.0</v>
          </cell>
          <cell r="B156">
            <v>17</v>
          </cell>
          <cell r="C156">
            <v>19</v>
          </cell>
          <cell r="D156">
            <v>0</v>
          </cell>
          <cell r="E156" t="str">
            <v>CONST. MURO PERIMETRAL CEMENTERIO MOJOTORO D-7</v>
          </cell>
          <cell r="F156">
            <v>0</v>
          </cell>
          <cell r="G156">
            <v>0</v>
          </cell>
          <cell r="H156">
            <v>0</v>
          </cell>
          <cell r="I156">
            <v>180000</v>
          </cell>
          <cell r="J156">
            <v>0</v>
          </cell>
          <cell r="K156">
            <v>0</v>
          </cell>
          <cell r="L156">
            <v>0</v>
          </cell>
          <cell r="M156">
            <v>180000</v>
          </cell>
        </row>
        <row r="157">
          <cell r="A157" t="str">
            <v>17.20.0</v>
          </cell>
          <cell r="B157">
            <v>17</v>
          </cell>
          <cell r="C157">
            <v>20</v>
          </cell>
          <cell r="D157">
            <v>0</v>
          </cell>
          <cell r="E157" t="str">
            <v>CONST. DISTRIBUIDOR VIAL TINTAMAYU</v>
          </cell>
          <cell r="F157">
            <v>0</v>
          </cell>
          <cell r="G157">
            <v>0</v>
          </cell>
          <cell r="H157">
            <v>0</v>
          </cell>
          <cell r="I157">
            <v>500000</v>
          </cell>
          <cell r="J157">
            <v>0</v>
          </cell>
          <cell r="K157">
            <v>0</v>
          </cell>
          <cell r="L157">
            <v>0</v>
          </cell>
          <cell r="M157">
            <v>500000</v>
          </cell>
        </row>
        <row r="158">
          <cell r="A158" t="str">
            <v>17.22.0</v>
          </cell>
          <cell r="B158">
            <v>17</v>
          </cell>
          <cell r="C158">
            <v>22</v>
          </cell>
          <cell r="D158">
            <v>0</v>
          </cell>
          <cell r="E158" t="str">
            <v>CONST. ENMALLADO PERIMETRO HUERTA DE SURIMA SECTOR PAJONAL</v>
          </cell>
          <cell r="F158">
            <v>0</v>
          </cell>
          <cell r="G158">
            <v>0</v>
          </cell>
          <cell r="H158">
            <v>0</v>
          </cell>
          <cell r="I158">
            <v>270000</v>
          </cell>
          <cell r="J158">
            <v>0</v>
          </cell>
          <cell r="K158">
            <v>0</v>
          </cell>
          <cell r="L158">
            <v>0</v>
          </cell>
          <cell r="M158">
            <v>270000</v>
          </cell>
        </row>
        <row r="159">
          <cell r="A159" t="str">
            <v>17.23.0</v>
          </cell>
          <cell r="B159">
            <v>17</v>
          </cell>
          <cell r="C159">
            <v>23</v>
          </cell>
          <cell r="D159">
            <v>0</v>
          </cell>
          <cell r="E159" t="str">
            <v>CONST. CENTRO DE CAPACITACION SUB CENTRALIA SURIMA</v>
          </cell>
          <cell r="F159">
            <v>0</v>
          </cell>
          <cell r="G159">
            <v>0</v>
          </cell>
          <cell r="H159">
            <v>0</v>
          </cell>
          <cell r="I159">
            <v>260000</v>
          </cell>
          <cell r="J159">
            <v>0</v>
          </cell>
          <cell r="K159">
            <v>0</v>
          </cell>
          <cell r="L159">
            <v>0</v>
          </cell>
          <cell r="M159">
            <v>260000</v>
          </cell>
        </row>
        <row r="160">
          <cell r="A160" t="str">
            <v>17.26.0</v>
          </cell>
          <cell r="B160">
            <v>17</v>
          </cell>
          <cell r="C160">
            <v>26</v>
          </cell>
          <cell r="D160">
            <v>0</v>
          </cell>
          <cell r="E160" t="str">
            <v>CONST. MURO PERIMETRAL CENTRO DE SALUD EL PALMAR</v>
          </cell>
          <cell r="F160">
            <v>0</v>
          </cell>
          <cell r="G160">
            <v>0</v>
          </cell>
          <cell r="H160">
            <v>0</v>
          </cell>
          <cell r="I160">
            <v>300000</v>
          </cell>
          <cell r="J160">
            <v>0</v>
          </cell>
          <cell r="K160">
            <v>0</v>
          </cell>
          <cell r="L160">
            <v>0</v>
          </cell>
          <cell r="M160">
            <v>300000</v>
          </cell>
        </row>
        <row r="161">
          <cell r="A161" t="str">
            <v>17.32.0</v>
          </cell>
          <cell r="B161">
            <v>17</v>
          </cell>
          <cell r="C161">
            <v>32</v>
          </cell>
          <cell r="D161">
            <v>0</v>
          </cell>
          <cell r="E161" t="str">
            <v>CONST. MURO DEFENSIVO DE HºCº  CAMOS</v>
          </cell>
          <cell r="F161">
            <v>0</v>
          </cell>
          <cell r="G161">
            <v>0</v>
          </cell>
          <cell r="H161">
            <v>0</v>
          </cell>
          <cell r="I161">
            <v>225000</v>
          </cell>
          <cell r="J161">
            <v>0</v>
          </cell>
          <cell r="K161">
            <v>0</v>
          </cell>
          <cell r="L161">
            <v>0</v>
          </cell>
          <cell r="M161">
            <v>225000</v>
          </cell>
        </row>
        <row r="162">
          <cell r="A162" t="str">
            <v>17.41.0</v>
          </cell>
          <cell r="B162">
            <v>17</v>
          </cell>
          <cell r="C162">
            <v>41</v>
          </cell>
          <cell r="D162">
            <v>0</v>
          </cell>
          <cell r="E162" t="str">
            <v>CONST. REVESTIMIENTO DE ZAPATAS  MOJOMPAMPA</v>
          </cell>
          <cell r="F162">
            <v>0</v>
          </cell>
          <cell r="G162">
            <v>0</v>
          </cell>
          <cell r="H162">
            <v>0</v>
          </cell>
          <cell r="I162">
            <v>180000</v>
          </cell>
          <cell r="J162">
            <v>0</v>
          </cell>
          <cell r="K162">
            <v>0</v>
          </cell>
          <cell r="L162">
            <v>0</v>
          </cell>
          <cell r="M162">
            <v>180000</v>
          </cell>
        </row>
        <row r="163">
          <cell r="A163" t="str">
            <v>17.45.0</v>
          </cell>
          <cell r="B163">
            <v>17</v>
          </cell>
          <cell r="C163">
            <v>45</v>
          </cell>
          <cell r="D163">
            <v>0</v>
          </cell>
          <cell r="E163" t="str">
            <v>CONST. MURO DE HORMIGON CICLÓPEO VALLE HERMOSO</v>
          </cell>
          <cell r="F163">
            <v>0</v>
          </cell>
          <cell r="G163">
            <v>0</v>
          </cell>
          <cell r="H163">
            <v>0</v>
          </cell>
          <cell r="I163">
            <v>225000</v>
          </cell>
          <cell r="J163">
            <v>0</v>
          </cell>
          <cell r="K163">
            <v>0</v>
          </cell>
          <cell r="L163">
            <v>0</v>
          </cell>
          <cell r="M163">
            <v>225000</v>
          </cell>
        </row>
        <row r="164">
          <cell r="A164" t="str">
            <v>17.46.0</v>
          </cell>
          <cell r="B164">
            <v>17</v>
          </cell>
          <cell r="C164">
            <v>46</v>
          </cell>
          <cell r="D164">
            <v>0</v>
          </cell>
          <cell r="E164" t="str">
            <v>CONST. MURO DEFENSIVO DE GAVION SOTANI</v>
          </cell>
          <cell r="F164">
            <v>0</v>
          </cell>
          <cell r="G164">
            <v>0</v>
          </cell>
          <cell r="H164">
            <v>0</v>
          </cell>
          <cell r="I164">
            <v>225000</v>
          </cell>
          <cell r="J164">
            <v>0</v>
          </cell>
          <cell r="K164">
            <v>0</v>
          </cell>
          <cell r="L164">
            <v>0</v>
          </cell>
          <cell r="M164">
            <v>225000</v>
          </cell>
        </row>
        <row r="165">
          <cell r="A165" t="str">
            <v>17.50.0</v>
          </cell>
          <cell r="B165">
            <v>17</v>
          </cell>
          <cell r="C165">
            <v>50</v>
          </cell>
          <cell r="D165">
            <v>0</v>
          </cell>
          <cell r="E165" t="str">
            <v>RECONST. ESCALINATA FE Y ALEGRIA</v>
          </cell>
          <cell r="F165">
            <v>0</v>
          </cell>
          <cell r="G165">
            <v>0</v>
          </cell>
          <cell r="H165">
            <v>0</v>
          </cell>
          <cell r="I165">
            <v>170625</v>
          </cell>
          <cell r="J165">
            <v>0</v>
          </cell>
          <cell r="K165">
            <v>0</v>
          </cell>
          <cell r="L165">
            <v>0</v>
          </cell>
          <cell r="M165">
            <v>170625</v>
          </cell>
        </row>
        <row r="166">
          <cell r="A166" t="str">
            <v>17.52.0</v>
          </cell>
          <cell r="B166">
            <v>17</v>
          </cell>
          <cell r="C166">
            <v>52</v>
          </cell>
          <cell r="D166">
            <v>0</v>
          </cell>
          <cell r="E166" t="str">
            <v>CONST. MURO DE HºCº COMUNIDAD NARANJOS 1</v>
          </cell>
          <cell r="F166">
            <v>0</v>
          </cell>
          <cell r="G166">
            <v>0</v>
          </cell>
          <cell r="H166">
            <v>0</v>
          </cell>
          <cell r="I166">
            <v>195000</v>
          </cell>
          <cell r="J166">
            <v>0</v>
          </cell>
          <cell r="K166">
            <v>0</v>
          </cell>
          <cell r="L166">
            <v>0</v>
          </cell>
          <cell r="M166">
            <v>195000</v>
          </cell>
        </row>
        <row r="167">
          <cell r="A167" t="str">
            <v>17.53.0</v>
          </cell>
          <cell r="B167">
            <v>17</v>
          </cell>
          <cell r="C167">
            <v>53</v>
          </cell>
          <cell r="D167">
            <v>0</v>
          </cell>
          <cell r="E167" t="str">
            <v>CONST. MURO DEFENSIVO  SOICO</v>
          </cell>
          <cell r="F167">
            <v>0</v>
          </cell>
          <cell r="G167">
            <v>0</v>
          </cell>
          <cell r="H167">
            <v>0</v>
          </cell>
          <cell r="I167">
            <v>210000</v>
          </cell>
          <cell r="J167">
            <v>0</v>
          </cell>
          <cell r="K167">
            <v>0</v>
          </cell>
          <cell r="L167">
            <v>0</v>
          </cell>
          <cell r="M167">
            <v>210000</v>
          </cell>
        </row>
        <row r="168">
          <cell r="A168" t="str">
            <v>17.64.0</v>
          </cell>
          <cell r="B168">
            <v>17</v>
          </cell>
          <cell r="C168">
            <v>64</v>
          </cell>
          <cell r="D168">
            <v>0</v>
          </cell>
          <cell r="E168" t="str">
            <v>CONST. RECAPADO ASFALTICO CALLE LEMOINE</v>
          </cell>
          <cell r="F168">
            <v>0</v>
          </cell>
          <cell r="G168">
            <v>0</v>
          </cell>
          <cell r="H168">
            <v>0</v>
          </cell>
          <cell r="I168">
            <v>350000</v>
          </cell>
          <cell r="J168">
            <v>0</v>
          </cell>
          <cell r="K168">
            <v>0</v>
          </cell>
          <cell r="L168">
            <v>0</v>
          </cell>
          <cell r="M168">
            <v>350000</v>
          </cell>
        </row>
        <row r="169">
          <cell r="A169" t="str">
            <v>17.75.0</v>
          </cell>
          <cell r="B169">
            <v>17</v>
          </cell>
          <cell r="C169">
            <v>75</v>
          </cell>
          <cell r="D169">
            <v>0</v>
          </cell>
          <cell r="E169" t="str">
            <v>CONST. RECAPADO ASFALTICO CALLE DESTACAMENTO 111</v>
          </cell>
          <cell r="F169">
            <v>0</v>
          </cell>
          <cell r="G169">
            <v>0</v>
          </cell>
          <cell r="H169">
            <v>0</v>
          </cell>
          <cell r="I169">
            <v>400000</v>
          </cell>
          <cell r="J169">
            <v>0</v>
          </cell>
          <cell r="K169">
            <v>0</v>
          </cell>
          <cell r="L169">
            <v>0</v>
          </cell>
          <cell r="M169">
            <v>400000</v>
          </cell>
        </row>
        <row r="170">
          <cell r="A170" t="str">
            <v>17.95.0</v>
          </cell>
          <cell r="B170">
            <v>17</v>
          </cell>
          <cell r="C170">
            <v>95</v>
          </cell>
          <cell r="D170">
            <v>0</v>
          </cell>
          <cell r="E170" t="str">
            <v xml:space="preserve">CONST. PAVIMENTO RIGIDO CALLE JORGE ZAMORA </v>
          </cell>
          <cell r="F170">
            <v>0</v>
          </cell>
          <cell r="G170">
            <v>0</v>
          </cell>
          <cell r="H170">
            <v>0</v>
          </cell>
          <cell r="I170">
            <v>77065</v>
          </cell>
          <cell r="J170">
            <v>0</v>
          </cell>
          <cell r="K170">
            <v>0</v>
          </cell>
          <cell r="L170">
            <v>0</v>
          </cell>
          <cell r="M170">
            <v>77065</v>
          </cell>
        </row>
        <row r="171">
          <cell r="A171" t="str">
            <v>17.133.0</v>
          </cell>
          <cell r="B171">
            <v>17</v>
          </cell>
          <cell r="C171">
            <v>133</v>
          </cell>
          <cell r="D171">
            <v>0</v>
          </cell>
          <cell r="E171" t="str">
            <v>APERT. DE CALLE FINAL URCULLO</v>
          </cell>
          <cell r="F171">
            <v>0</v>
          </cell>
          <cell r="G171">
            <v>0</v>
          </cell>
          <cell r="H171">
            <v>0</v>
          </cell>
          <cell r="I171">
            <v>160110</v>
          </cell>
          <cell r="J171">
            <v>0</v>
          </cell>
          <cell r="K171">
            <v>0</v>
          </cell>
          <cell r="L171">
            <v>0</v>
          </cell>
          <cell r="M171">
            <v>160110</v>
          </cell>
        </row>
        <row r="172">
          <cell r="A172" t="str">
            <v>17.150.0</v>
          </cell>
          <cell r="B172">
            <v>17</v>
          </cell>
          <cell r="C172">
            <v>150</v>
          </cell>
          <cell r="D172">
            <v>0</v>
          </cell>
          <cell r="E172" t="str">
            <v>CONST. SALON MULTIFUNCIONAL VILLA FATIMA</v>
          </cell>
          <cell r="F172">
            <v>0</v>
          </cell>
          <cell r="G172">
            <v>0</v>
          </cell>
          <cell r="H172">
            <v>0</v>
          </cell>
          <cell r="I172">
            <v>300000</v>
          </cell>
          <cell r="J172">
            <v>0</v>
          </cell>
          <cell r="K172">
            <v>0</v>
          </cell>
          <cell r="L172">
            <v>0</v>
          </cell>
          <cell r="M172">
            <v>300000</v>
          </cell>
        </row>
        <row r="173">
          <cell r="A173" t="str">
            <v>17.194.0</v>
          </cell>
          <cell r="B173">
            <v>17</v>
          </cell>
          <cell r="C173">
            <v>194</v>
          </cell>
          <cell r="D173">
            <v>0</v>
          </cell>
          <cell r="E173" t="str">
            <v>CONST. SALON MULTIFUNCIONAL COMUNIDAD KANTUTA</v>
          </cell>
          <cell r="F173">
            <v>0</v>
          </cell>
          <cell r="G173">
            <v>0</v>
          </cell>
          <cell r="H173">
            <v>0</v>
          </cell>
          <cell r="I173">
            <v>161700</v>
          </cell>
          <cell r="J173">
            <v>0</v>
          </cell>
          <cell r="K173">
            <v>0</v>
          </cell>
          <cell r="L173">
            <v>0</v>
          </cell>
          <cell r="M173">
            <v>161700</v>
          </cell>
        </row>
        <row r="174">
          <cell r="A174" t="str">
            <v>17.195.0</v>
          </cell>
          <cell r="B174">
            <v>17</v>
          </cell>
          <cell r="C174">
            <v>195</v>
          </cell>
          <cell r="D174">
            <v>0</v>
          </cell>
          <cell r="E174" t="str">
            <v>CONST. SALON MULTIFUNCIONAL COMUNIDAD SANTA BARBARA</v>
          </cell>
          <cell r="F174">
            <v>0</v>
          </cell>
          <cell r="G174">
            <v>0</v>
          </cell>
          <cell r="H174">
            <v>0</v>
          </cell>
          <cell r="I174">
            <v>154000</v>
          </cell>
          <cell r="J174">
            <v>0</v>
          </cell>
          <cell r="K174">
            <v>0</v>
          </cell>
          <cell r="L174">
            <v>0</v>
          </cell>
          <cell r="M174">
            <v>154000</v>
          </cell>
        </row>
        <row r="175">
          <cell r="A175" t="str">
            <v>17.196.0</v>
          </cell>
          <cell r="B175">
            <v>17</v>
          </cell>
          <cell r="C175">
            <v>196</v>
          </cell>
          <cell r="D175">
            <v>0</v>
          </cell>
          <cell r="E175" t="str">
            <v>CONST. SALON MULTIFUNCIONAL MARACORI</v>
          </cell>
          <cell r="F175">
            <v>0</v>
          </cell>
          <cell r="G175">
            <v>0</v>
          </cell>
          <cell r="H175">
            <v>0</v>
          </cell>
          <cell r="I175">
            <v>350000</v>
          </cell>
          <cell r="J175">
            <v>0</v>
          </cell>
          <cell r="K175">
            <v>0</v>
          </cell>
          <cell r="L175">
            <v>0</v>
          </cell>
          <cell r="M175">
            <v>350000</v>
          </cell>
        </row>
        <row r="176">
          <cell r="A176" t="str">
            <v>17.197.0</v>
          </cell>
          <cell r="B176">
            <v>17</v>
          </cell>
          <cell r="C176">
            <v>197</v>
          </cell>
          <cell r="D176">
            <v>0</v>
          </cell>
          <cell r="E176" t="str">
            <v>CONST. SALON MULTIFUNCIONAL SUNCHU PAMPA</v>
          </cell>
          <cell r="F176">
            <v>0</v>
          </cell>
          <cell r="G176">
            <v>0</v>
          </cell>
          <cell r="H176">
            <v>0</v>
          </cell>
          <cell r="I176">
            <v>50000</v>
          </cell>
          <cell r="J176">
            <v>0</v>
          </cell>
          <cell r="K176">
            <v>0</v>
          </cell>
          <cell r="L176">
            <v>0</v>
          </cell>
          <cell r="M176">
            <v>50000</v>
          </cell>
        </row>
        <row r="177">
          <cell r="A177" t="str">
            <v>17.198.0</v>
          </cell>
          <cell r="B177">
            <v>17</v>
          </cell>
          <cell r="C177">
            <v>198</v>
          </cell>
          <cell r="D177">
            <v>0</v>
          </cell>
          <cell r="E177" t="str">
            <v>CONST. SALON MULTIFUNCIONAL MELGARAYUK</v>
          </cell>
          <cell r="F177">
            <v>0</v>
          </cell>
          <cell r="G177">
            <v>0</v>
          </cell>
          <cell r="H177">
            <v>0</v>
          </cell>
          <cell r="I177">
            <v>360000</v>
          </cell>
          <cell r="J177">
            <v>0</v>
          </cell>
          <cell r="K177">
            <v>0</v>
          </cell>
          <cell r="L177">
            <v>0</v>
          </cell>
          <cell r="M177">
            <v>360000</v>
          </cell>
        </row>
        <row r="178">
          <cell r="A178" t="str">
            <v>17.199.0</v>
          </cell>
          <cell r="B178">
            <v>17</v>
          </cell>
          <cell r="C178">
            <v>199</v>
          </cell>
          <cell r="D178">
            <v>0</v>
          </cell>
          <cell r="E178" t="str">
            <v>CONST. SALON MULTIFUNCIONAL RUFFO</v>
          </cell>
          <cell r="F178">
            <v>0</v>
          </cell>
          <cell r="G178">
            <v>0</v>
          </cell>
          <cell r="H178">
            <v>0</v>
          </cell>
          <cell r="I178">
            <v>209000</v>
          </cell>
          <cell r="J178">
            <v>0</v>
          </cell>
          <cell r="K178">
            <v>0</v>
          </cell>
          <cell r="L178">
            <v>0</v>
          </cell>
          <cell r="M178">
            <v>209000</v>
          </cell>
        </row>
        <row r="179">
          <cell r="A179" t="str">
            <v>17.201.0</v>
          </cell>
          <cell r="B179">
            <v>17</v>
          </cell>
          <cell r="C179">
            <v>201</v>
          </cell>
          <cell r="D179">
            <v>0</v>
          </cell>
          <cell r="E179" t="str">
            <v>CONST. SALON MULTIFUNCIONAL LECOPAYA</v>
          </cell>
          <cell r="F179">
            <v>0</v>
          </cell>
          <cell r="G179">
            <v>0</v>
          </cell>
          <cell r="H179">
            <v>0</v>
          </cell>
          <cell r="I179">
            <v>320000</v>
          </cell>
          <cell r="J179">
            <v>0</v>
          </cell>
          <cell r="K179">
            <v>0</v>
          </cell>
          <cell r="L179">
            <v>0</v>
          </cell>
          <cell r="M179">
            <v>320000</v>
          </cell>
        </row>
        <row r="180">
          <cell r="A180" t="str">
            <v>17.217.0</v>
          </cell>
          <cell r="B180">
            <v>17</v>
          </cell>
          <cell r="C180">
            <v>217</v>
          </cell>
          <cell r="D180">
            <v>0</v>
          </cell>
          <cell r="E180" t="str">
            <v>CONST. PAVIMENTO RIGIDO ACCESO BOLIVIA</v>
          </cell>
          <cell r="F180">
            <v>0</v>
          </cell>
          <cell r="G180">
            <v>0</v>
          </cell>
          <cell r="H180">
            <v>0</v>
          </cell>
          <cell r="I180">
            <v>820000</v>
          </cell>
          <cell r="J180">
            <v>0</v>
          </cell>
          <cell r="K180">
            <v>0</v>
          </cell>
          <cell r="L180">
            <v>0</v>
          </cell>
          <cell r="M180">
            <v>820000</v>
          </cell>
        </row>
        <row r="181">
          <cell r="A181" t="str">
            <v>17.256.0</v>
          </cell>
          <cell r="B181">
            <v>17</v>
          </cell>
          <cell r="C181">
            <v>256</v>
          </cell>
          <cell r="D181">
            <v>0</v>
          </cell>
          <cell r="E181" t="str">
            <v>REMOD. E ILUMINACION AREA VERDE DE LA GRUTA BARRIO CARDENAL MAURER</v>
          </cell>
          <cell r="F181">
            <v>0</v>
          </cell>
          <cell r="G181">
            <v>0</v>
          </cell>
          <cell r="H181">
            <v>0</v>
          </cell>
          <cell r="I181">
            <v>43205</v>
          </cell>
          <cell r="J181">
            <v>0</v>
          </cell>
          <cell r="K181">
            <v>0</v>
          </cell>
          <cell r="L181">
            <v>0</v>
          </cell>
          <cell r="M181">
            <v>43205</v>
          </cell>
        </row>
        <row r="182">
          <cell r="A182" t="str">
            <v>17.263.0</v>
          </cell>
          <cell r="B182">
            <v>17</v>
          </cell>
          <cell r="C182">
            <v>263</v>
          </cell>
          <cell r="D182">
            <v>0</v>
          </cell>
          <cell r="E182" t="str">
            <v>AMPL. AVENIDA JUANA AZURDUY DE PADILLA</v>
          </cell>
          <cell r="F182">
            <v>0</v>
          </cell>
          <cell r="G182">
            <v>0</v>
          </cell>
          <cell r="H182">
            <v>0</v>
          </cell>
          <cell r="I182">
            <v>2500000</v>
          </cell>
          <cell r="J182">
            <v>0</v>
          </cell>
          <cell r="K182">
            <v>0</v>
          </cell>
          <cell r="L182">
            <v>0</v>
          </cell>
          <cell r="M182">
            <v>2500000</v>
          </cell>
        </row>
        <row r="183">
          <cell r="A183" t="str">
            <v>17.277.0</v>
          </cell>
          <cell r="B183">
            <v>17</v>
          </cell>
          <cell r="C183">
            <v>277</v>
          </cell>
          <cell r="D183">
            <v>0</v>
          </cell>
          <cell r="E183" t="str">
            <v>CONST. SALON MULTIFUNCIONAL IRU PAMPA</v>
          </cell>
          <cell r="F183">
            <v>0</v>
          </cell>
          <cell r="G183">
            <v>0</v>
          </cell>
          <cell r="H183">
            <v>0</v>
          </cell>
          <cell r="I183">
            <v>310000</v>
          </cell>
          <cell r="J183">
            <v>0</v>
          </cell>
          <cell r="K183">
            <v>0</v>
          </cell>
          <cell r="L183">
            <v>0</v>
          </cell>
          <cell r="M183">
            <v>310000</v>
          </cell>
        </row>
        <row r="184">
          <cell r="A184" t="str">
            <v>17.279.0</v>
          </cell>
          <cell r="B184">
            <v>17</v>
          </cell>
          <cell r="C184">
            <v>279</v>
          </cell>
          <cell r="D184">
            <v>0</v>
          </cell>
          <cell r="E184" t="str">
            <v>CONST. MURO DE GAVIONES BARRIO SAN LUIS</v>
          </cell>
          <cell r="F184">
            <v>0</v>
          </cell>
          <cell r="G184">
            <v>0</v>
          </cell>
          <cell r="H184">
            <v>0</v>
          </cell>
          <cell r="I184">
            <v>180000</v>
          </cell>
          <cell r="J184">
            <v>0</v>
          </cell>
          <cell r="K184">
            <v>0</v>
          </cell>
          <cell r="L184">
            <v>0</v>
          </cell>
          <cell r="M184">
            <v>180000</v>
          </cell>
        </row>
        <row r="185">
          <cell r="A185" t="str">
            <v>17.281.0</v>
          </cell>
          <cell r="B185">
            <v>17</v>
          </cell>
          <cell r="C185">
            <v>281</v>
          </cell>
          <cell r="D185">
            <v>0</v>
          </cell>
          <cell r="E185" t="str">
            <v>CONST. ESCALINATA SAN MARTIN D-4</v>
          </cell>
          <cell r="F185">
            <v>0</v>
          </cell>
          <cell r="G185">
            <v>0</v>
          </cell>
          <cell r="H185">
            <v>0</v>
          </cell>
          <cell r="I185">
            <v>272000</v>
          </cell>
          <cell r="J185">
            <v>0</v>
          </cell>
          <cell r="K185">
            <v>0</v>
          </cell>
          <cell r="L185">
            <v>0</v>
          </cell>
          <cell r="M185">
            <v>272000</v>
          </cell>
        </row>
        <row r="186">
          <cell r="A186" t="str">
            <v>17.283.0</v>
          </cell>
          <cell r="B186">
            <v>17</v>
          </cell>
          <cell r="C186">
            <v>283</v>
          </cell>
          <cell r="D186">
            <v>0</v>
          </cell>
          <cell r="E186" t="str">
            <v>CONST. MURO DE H°C°  GUADALUPE SECTOR PUENTE</v>
          </cell>
          <cell r="F186">
            <v>0</v>
          </cell>
          <cell r="G186">
            <v>0</v>
          </cell>
          <cell r="H186">
            <v>0</v>
          </cell>
          <cell r="I186">
            <v>185000</v>
          </cell>
          <cell r="J186">
            <v>0</v>
          </cell>
          <cell r="K186">
            <v>0</v>
          </cell>
          <cell r="L186">
            <v>0</v>
          </cell>
          <cell r="M186">
            <v>185000</v>
          </cell>
        </row>
        <row r="187">
          <cell r="A187" t="str">
            <v>17.290.0</v>
          </cell>
          <cell r="B187">
            <v>17</v>
          </cell>
          <cell r="C187">
            <v>290</v>
          </cell>
          <cell r="D187">
            <v>0</v>
          </cell>
          <cell r="E187" t="str">
            <v>CONST. ESTABILIZACION DE BANQUINAS BARRIO SAN LUIS</v>
          </cell>
          <cell r="F187">
            <v>0</v>
          </cell>
          <cell r="G187">
            <v>0</v>
          </cell>
          <cell r="H187">
            <v>0</v>
          </cell>
          <cell r="I187">
            <v>300000</v>
          </cell>
          <cell r="J187">
            <v>0</v>
          </cell>
          <cell r="K187">
            <v>0</v>
          </cell>
          <cell r="L187">
            <v>0</v>
          </cell>
          <cell r="M187">
            <v>300000</v>
          </cell>
        </row>
        <row r="188">
          <cell r="A188" t="str">
            <v>17.291.0</v>
          </cell>
          <cell r="B188">
            <v>17</v>
          </cell>
          <cell r="C188">
            <v>291</v>
          </cell>
          <cell r="D188">
            <v>0</v>
          </cell>
          <cell r="E188" t="str">
            <v>CONST. DRENAJES HORIZONTALES BARRIO SAN LUIS</v>
          </cell>
          <cell r="F188">
            <v>0</v>
          </cell>
          <cell r="G188">
            <v>0</v>
          </cell>
          <cell r="H188">
            <v>0</v>
          </cell>
          <cell r="I188">
            <v>100000</v>
          </cell>
          <cell r="J188">
            <v>0</v>
          </cell>
          <cell r="K188">
            <v>0</v>
          </cell>
          <cell r="L188">
            <v>0</v>
          </cell>
          <cell r="M188">
            <v>100000</v>
          </cell>
        </row>
        <row r="189">
          <cell r="A189" t="str">
            <v>17.292.0</v>
          </cell>
          <cell r="B189">
            <v>17</v>
          </cell>
          <cell r="C189">
            <v>292</v>
          </cell>
          <cell r="D189">
            <v>0</v>
          </cell>
          <cell r="E189" t="str">
            <v>CONST. MURO DE HORMIGON CICLOPEO BELLA VISTA</v>
          </cell>
          <cell r="F189">
            <v>0</v>
          </cell>
          <cell r="G189">
            <v>0</v>
          </cell>
          <cell r="H189">
            <v>0</v>
          </cell>
          <cell r="I189">
            <v>180000</v>
          </cell>
          <cell r="J189">
            <v>0</v>
          </cell>
          <cell r="K189">
            <v>0</v>
          </cell>
          <cell r="L189">
            <v>0</v>
          </cell>
          <cell r="M189">
            <v>180000</v>
          </cell>
        </row>
        <row r="190">
          <cell r="A190" t="str">
            <v>17.296.0</v>
          </cell>
          <cell r="B190">
            <v>17</v>
          </cell>
          <cell r="C190">
            <v>296</v>
          </cell>
          <cell r="D190">
            <v>0</v>
          </cell>
          <cell r="E190" t="str">
            <v>CONST. PAVIMENTO RIGIDO CALLE 10 DE NOVIEMBRE</v>
          </cell>
          <cell r="F190">
            <v>0</v>
          </cell>
          <cell r="G190">
            <v>0</v>
          </cell>
          <cell r="H190">
            <v>0</v>
          </cell>
          <cell r="I190">
            <v>509890</v>
          </cell>
          <cell r="J190">
            <v>0</v>
          </cell>
          <cell r="K190">
            <v>0</v>
          </cell>
          <cell r="L190">
            <v>0</v>
          </cell>
          <cell r="M190">
            <v>509890</v>
          </cell>
        </row>
        <row r="191">
          <cell r="A191" t="str">
            <v>17.297.0</v>
          </cell>
          <cell r="B191">
            <v>17</v>
          </cell>
          <cell r="C191">
            <v>297</v>
          </cell>
          <cell r="D191">
            <v>0</v>
          </cell>
          <cell r="E191" t="str">
            <v>CONST. PUENTE PEATONAL  COMUNIDAD ARABATE</v>
          </cell>
          <cell r="F191">
            <v>0</v>
          </cell>
          <cell r="G191">
            <v>0</v>
          </cell>
          <cell r="H191">
            <v>0</v>
          </cell>
          <cell r="I191">
            <v>100000</v>
          </cell>
          <cell r="J191">
            <v>0</v>
          </cell>
          <cell r="K191">
            <v>0</v>
          </cell>
          <cell r="L191">
            <v>0</v>
          </cell>
          <cell r="M191">
            <v>100000</v>
          </cell>
        </row>
        <row r="192">
          <cell r="A192" t="str">
            <v>17.360.0</v>
          </cell>
          <cell r="B192">
            <v>17</v>
          </cell>
          <cell r="C192">
            <v>360</v>
          </cell>
          <cell r="D192">
            <v>0</v>
          </cell>
          <cell r="E192" t="str">
            <v>CONST. CAMPO FERIAL MULTIPROPOSITO ZONA FRANCA SUCRE FASE II</v>
          </cell>
          <cell r="F192">
            <v>0</v>
          </cell>
          <cell r="G192">
            <v>0</v>
          </cell>
          <cell r="H192">
            <v>0</v>
          </cell>
          <cell r="I192">
            <v>13000000</v>
          </cell>
          <cell r="J192">
            <v>0</v>
          </cell>
          <cell r="K192">
            <v>0</v>
          </cell>
          <cell r="L192">
            <v>0</v>
          </cell>
          <cell r="M192">
            <v>13000000</v>
          </cell>
        </row>
        <row r="193">
          <cell r="A193" t="str">
            <v>17.373.0</v>
          </cell>
          <cell r="B193">
            <v>17</v>
          </cell>
          <cell r="C193">
            <v>373</v>
          </cell>
          <cell r="D193">
            <v>0</v>
          </cell>
          <cell r="E193" t="str">
            <v>CONST. CENTRO DE CAPACITACION Y FORMACION SUB CENTRALIA LA PALMA</v>
          </cell>
          <cell r="F193">
            <v>0</v>
          </cell>
          <cell r="G193">
            <v>0</v>
          </cell>
          <cell r="H193">
            <v>0</v>
          </cell>
          <cell r="I193">
            <v>220000</v>
          </cell>
          <cell r="J193">
            <v>0</v>
          </cell>
          <cell r="K193">
            <v>0</v>
          </cell>
          <cell r="L193">
            <v>0</v>
          </cell>
          <cell r="M193">
            <v>220000</v>
          </cell>
        </row>
        <row r="194">
          <cell r="A194" t="str">
            <v>17.394.0</v>
          </cell>
          <cell r="B194">
            <v>17</v>
          </cell>
          <cell r="C194">
            <v>394</v>
          </cell>
          <cell r="D194">
            <v>0</v>
          </cell>
          <cell r="E194" t="str">
            <v>CONST. MURO DE HORMIGON SOICO</v>
          </cell>
          <cell r="F194">
            <v>0</v>
          </cell>
          <cell r="G194">
            <v>0</v>
          </cell>
          <cell r="H194">
            <v>0</v>
          </cell>
          <cell r="I194">
            <v>185000</v>
          </cell>
          <cell r="J194">
            <v>0</v>
          </cell>
          <cell r="K194">
            <v>0</v>
          </cell>
          <cell r="L194">
            <v>0</v>
          </cell>
          <cell r="M194">
            <v>185000</v>
          </cell>
        </row>
        <row r="195">
          <cell r="A195" t="str">
            <v>17.396.0</v>
          </cell>
          <cell r="B195">
            <v>17</v>
          </cell>
          <cell r="C195">
            <v>396</v>
          </cell>
          <cell r="D195">
            <v>0</v>
          </cell>
          <cell r="E195" t="str">
            <v>CONST. DE VIAS COMUNIDAD SURIMA</v>
          </cell>
          <cell r="F195">
            <v>0</v>
          </cell>
          <cell r="G195">
            <v>0</v>
          </cell>
          <cell r="H195">
            <v>0</v>
          </cell>
          <cell r="I195">
            <v>617960</v>
          </cell>
          <cell r="J195">
            <v>0</v>
          </cell>
          <cell r="K195">
            <v>0</v>
          </cell>
          <cell r="L195">
            <v>0</v>
          </cell>
          <cell r="M195">
            <v>617960</v>
          </cell>
        </row>
        <row r="196">
          <cell r="A196" t="str">
            <v>17.409.0</v>
          </cell>
          <cell r="B196">
            <v>17</v>
          </cell>
          <cell r="C196">
            <v>409</v>
          </cell>
          <cell r="D196">
            <v>0</v>
          </cell>
          <cell r="E196" t="str">
            <v>CONST. PAVIMENTO CALLE MARIA TERESA DE CALCUTA, YURAC YURAC</v>
          </cell>
          <cell r="F196">
            <v>0</v>
          </cell>
          <cell r="G196">
            <v>0</v>
          </cell>
          <cell r="H196">
            <v>0</v>
          </cell>
          <cell r="I196">
            <v>104400</v>
          </cell>
          <cell r="J196">
            <v>0</v>
          </cell>
          <cell r="K196">
            <v>0</v>
          </cell>
          <cell r="L196">
            <v>0</v>
          </cell>
          <cell r="M196">
            <v>104400</v>
          </cell>
        </row>
        <row r="197">
          <cell r="A197" t="str">
            <v>17.426.0</v>
          </cell>
          <cell r="B197">
            <v>17</v>
          </cell>
          <cell r="C197">
            <v>426</v>
          </cell>
          <cell r="D197">
            <v>0</v>
          </cell>
          <cell r="E197" t="str">
            <v>CONST. SALON MULTIFUNCIONAL CHAUPI BARRANCA</v>
          </cell>
          <cell r="F197">
            <v>0</v>
          </cell>
          <cell r="G197">
            <v>0</v>
          </cell>
          <cell r="H197">
            <v>0</v>
          </cell>
          <cell r="I197">
            <v>161700</v>
          </cell>
          <cell r="J197">
            <v>0</v>
          </cell>
          <cell r="K197">
            <v>0</v>
          </cell>
          <cell r="L197">
            <v>0</v>
          </cell>
          <cell r="M197">
            <v>161700</v>
          </cell>
        </row>
        <row r="198">
          <cell r="A198" t="str">
            <v>17.427.0</v>
          </cell>
          <cell r="B198">
            <v>17</v>
          </cell>
          <cell r="C198">
            <v>427</v>
          </cell>
          <cell r="D198">
            <v>0</v>
          </cell>
          <cell r="E198" t="str">
            <v>CONST. RECAPADO ASFALTICO C. ANICETO ARCE.</v>
          </cell>
          <cell r="F198">
            <v>0</v>
          </cell>
          <cell r="G198">
            <v>0</v>
          </cell>
          <cell r="H198">
            <v>0</v>
          </cell>
          <cell r="I198">
            <v>305000</v>
          </cell>
          <cell r="J198">
            <v>0</v>
          </cell>
          <cell r="K198">
            <v>0</v>
          </cell>
          <cell r="L198">
            <v>0</v>
          </cell>
          <cell r="M198">
            <v>305000</v>
          </cell>
        </row>
        <row r="199">
          <cell r="A199" t="str">
            <v>17.451.0</v>
          </cell>
          <cell r="B199">
            <v>17</v>
          </cell>
          <cell r="C199">
            <v>451</v>
          </cell>
          <cell r="D199">
            <v>0</v>
          </cell>
          <cell r="E199" t="str">
            <v>CONST. AREA COMPLEMENTARIA PALACETE DEL GUEREO</v>
          </cell>
          <cell r="F199">
            <v>0</v>
          </cell>
          <cell r="G199">
            <v>0</v>
          </cell>
          <cell r="H199">
            <v>0</v>
          </cell>
          <cell r="I199">
            <v>200000</v>
          </cell>
          <cell r="J199">
            <v>0</v>
          </cell>
          <cell r="K199">
            <v>0</v>
          </cell>
          <cell r="L199">
            <v>0</v>
          </cell>
          <cell r="M199">
            <v>200000</v>
          </cell>
        </row>
        <row r="200">
          <cell r="A200" t="str">
            <v>17.452.0</v>
          </cell>
          <cell r="B200">
            <v>17</v>
          </cell>
          <cell r="C200">
            <v>452</v>
          </cell>
          <cell r="D200">
            <v>0</v>
          </cell>
          <cell r="E200" t="str">
            <v>CONST. PATIO DE COMIDAS PARQUE SIMÓN BOLIVAR</v>
          </cell>
          <cell r="F200">
            <v>0</v>
          </cell>
          <cell r="G200">
            <v>50000</v>
          </cell>
          <cell r="H200">
            <v>50000</v>
          </cell>
          <cell r="I200">
            <v>0</v>
          </cell>
          <cell r="J200">
            <v>0</v>
          </cell>
          <cell r="K200">
            <v>0</v>
          </cell>
          <cell r="L200">
            <v>0</v>
          </cell>
          <cell r="M200">
            <v>100000</v>
          </cell>
        </row>
        <row r="201">
          <cell r="A201" t="str">
            <v>17.454.0</v>
          </cell>
          <cell r="B201">
            <v>17</v>
          </cell>
          <cell r="C201">
            <v>454</v>
          </cell>
          <cell r="D201">
            <v>0</v>
          </cell>
          <cell r="E201" t="str">
            <v>CONST. DEPÓSITO DE ESCALERAS CEMENTERIO SUCRE</v>
          </cell>
          <cell r="F201">
            <v>0</v>
          </cell>
          <cell r="G201">
            <v>0</v>
          </cell>
          <cell r="H201">
            <v>0</v>
          </cell>
          <cell r="I201">
            <v>100000</v>
          </cell>
          <cell r="J201">
            <v>0</v>
          </cell>
          <cell r="K201">
            <v>0</v>
          </cell>
          <cell r="L201">
            <v>0</v>
          </cell>
          <cell r="M201">
            <v>100000</v>
          </cell>
        </row>
        <row r="202">
          <cell r="A202" t="str">
            <v>17.458.0</v>
          </cell>
          <cell r="B202">
            <v>17</v>
          </cell>
          <cell r="C202">
            <v>458</v>
          </cell>
          <cell r="D202">
            <v>0</v>
          </cell>
          <cell r="E202" t="str">
            <v>CONST. ELEVACION DE MURO DEFENSIVO VIÑA PAMPA</v>
          </cell>
          <cell r="F202">
            <v>0</v>
          </cell>
          <cell r="G202">
            <v>0</v>
          </cell>
          <cell r="H202">
            <v>0</v>
          </cell>
          <cell r="I202">
            <v>135000</v>
          </cell>
          <cell r="J202">
            <v>0</v>
          </cell>
          <cell r="K202">
            <v>0</v>
          </cell>
          <cell r="L202">
            <v>0</v>
          </cell>
          <cell r="M202">
            <v>135000</v>
          </cell>
        </row>
        <row r="203">
          <cell r="A203" t="str">
            <v>17.459.0</v>
          </cell>
          <cell r="B203">
            <v>17</v>
          </cell>
          <cell r="C203">
            <v>459</v>
          </cell>
          <cell r="D203">
            <v>0</v>
          </cell>
          <cell r="E203" t="str">
            <v xml:space="preserve">CONST. MURO DE HORMIGON COMUNIDAD PORONGO </v>
          </cell>
          <cell r="F203">
            <v>0</v>
          </cell>
          <cell r="G203">
            <v>0</v>
          </cell>
          <cell r="H203">
            <v>0</v>
          </cell>
          <cell r="I203">
            <v>210000</v>
          </cell>
          <cell r="J203">
            <v>0</v>
          </cell>
          <cell r="K203">
            <v>0</v>
          </cell>
          <cell r="L203">
            <v>0</v>
          </cell>
          <cell r="M203">
            <v>210000</v>
          </cell>
        </row>
        <row r="204">
          <cell r="A204" t="str">
            <v>17.460.0</v>
          </cell>
          <cell r="B204">
            <v>17</v>
          </cell>
          <cell r="C204">
            <v>460</v>
          </cell>
          <cell r="D204">
            <v>0</v>
          </cell>
          <cell r="E204" t="str">
            <v>CONST. MURO DEFENSIVO CANTU MOLINO</v>
          </cell>
          <cell r="F204">
            <v>0</v>
          </cell>
          <cell r="G204">
            <v>0</v>
          </cell>
          <cell r="H204">
            <v>0</v>
          </cell>
          <cell r="I204">
            <v>190000</v>
          </cell>
          <cell r="J204">
            <v>0</v>
          </cell>
          <cell r="K204">
            <v>0</v>
          </cell>
          <cell r="L204">
            <v>0</v>
          </cell>
          <cell r="M204">
            <v>190000</v>
          </cell>
        </row>
        <row r="205">
          <cell r="A205" t="str">
            <v>17.461.0</v>
          </cell>
          <cell r="B205">
            <v>17</v>
          </cell>
          <cell r="C205">
            <v>461</v>
          </cell>
          <cell r="D205">
            <v>0</v>
          </cell>
          <cell r="E205" t="str">
            <v xml:space="preserve">CONST. PUENTE PASARELA CHAUPI MOLINO </v>
          </cell>
          <cell r="F205">
            <v>0</v>
          </cell>
          <cell r="G205">
            <v>0</v>
          </cell>
          <cell r="H205">
            <v>0</v>
          </cell>
          <cell r="I205">
            <v>799994</v>
          </cell>
          <cell r="J205">
            <v>0</v>
          </cell>
          <cell r="K205">
            <v>0</v>
          </cell>
          <cell r="L205">
            <v>0</v>
          </cell>
          <cell r="M205">
            <v>799994</v>
          </cell>
        </row>
        <row r="206">
          <cell r="A206" t="str">
            <v>17.462.0</v>
          </cell>
          <cell r="B206">
            <v>17</v>
          </cell>
          <cell r="C206">
            <v>462</v>
          </cell>
          <cell r="D206">
            <v>0</v>
          </cell>
          <cell r="E206" t="str">
            <v>CONST. MURO DEFENSIVO ARABATE</v>
          </cell>
          <cell r="F206">
            <v>0</v>
          </cell>
          <cell r="G206">
            <v>0</v>
          </cell>
          <cell r="H206">
            <v>0</v>
          </cell>
          <cell r="I206">
            <v>190000</v>
          </cell>
          <cell r="J206">
            <v>0</v>
          </cell>
          <cell r="K206">
            <v>0</v>
          </cell>
          <cell r="L206">
            <v>0</v>
          </cell>
          <cell r="M206">
            <v>190000</v>
          </cell>
        </row>
        <row r="207">
          <cell r="A207" t="str">
            <v>17.463.0</v>
          </cell>
          <cell r="B207">
            <v>17</v>
          </cell>
          <cell r="C207">
            <v>463</v>
          </cell>
          <cell r="D207">
            <v>0</v>
          </cell>
          <cell r="E207" t="str">
            <v>CONST. CONTINUACION MURO DE CONTENCION LA COMPUERTA</v>
          </cell>
          <cell r="F207">
            <v>0</v>
          </cell>
          <cell r="G207">
            <v>0</v>
          </cell>
          <cell r="H207">
            <v>0</v>
          </cell>
          <cell r="I207">
            <v>185000</v>
          </cell>
          <cell r="J207">
            <v>0</v>
          </cell>
          <cell r="K207">
            <v>0</v>
          </cell>
          <cell r="L207">
            <v>0</v>
          </cell>
          <cell r="M207">
            <v>185000</v>
          </cell>
        </row>
        <row r="208">
          <cell r="A208" t="str">
            <v>17.464.0</v>
          </cell>
          <cell r="B208">
            <v>17</v>
          </cell>
          <cell r="C208">
            <v>464</v>
          </cell>
          <cell r="D208">
            <v>0</v>
          </cell>
          <cell r="E208" t="str">
            <v>CONST. MURO DEFENSIVO NARANJOS I FASE II</v>
          </cell>
          <cell r="F208">
            <v>0</v>
          </cell>
          <cell r="G208">
            <v>0</v>
          </cell>
          <cell r="H208">
            <v>0</v>
          </cell>
          <cell r="I208">
            <v>185000</v>
          </cell>
          <cell r="J208">
            <v>0</v>
          </cell>
          <cell r="K208">
            <v>0</v>
          </cell>
          <cell r="L208">
            <v>0</v>
          </cell>
          <cell r="M208">
            <v>185000</v>
          </cell>
        </row>
        <row r="209">
          <cell r="A209" t="str">
            <v>17.465.0</v>
          </cell>
          <cell r="B209">
            <v>17</v>
          </cell>
          <cell r="C209">
            <v>465</v>
          </cell>
          <cell r="D209">
            <v>0</v>
          </cell>
          <cell r="E209" t="str">
            <v>CONST. CONTINUACION MURO DEFENSIVO GAVION TUNAL</v>
          </cell>
          <cell r="F209">
            <v>0</v>
          </cell>
          <cell r="G209">
            <v>0</v>
          </cell>
          <cell r="H209">
            <v>0</v>
          </cell>
          <cell r="I209">
            <v>185000</v>
          </cell>
          <cell r="J209">
            <v>0</v>
          </cell>
          <cell r="K209">
            <v>0</v>
          </cell>
          <cell r="L209">
            <v>0</v>
          </cell>
          <cell r="M209">
            <v>185000</v>
          </cell>
        </row>
        <row r="210">
          <cell r="A210" t="str">
            <v>17.466.0</v>
          </cell>
          <cell r="B210">
            <v>17</v>
          </cell>
          <cell r="C210">
            <v>466</v>
          </cell>
          <cell r="D210">
            <v>0</v>
          </cell>
          <cell r="E210" t="str">
            <v xml:space="preserve">CONST. DE HORMIGON VALLE PARAISO </v>
          </cell>
          <cell r="F210">
            <v>0</v>
          </cell>
          <cell r="G210">
            <v>0</v>
          </cell>
          <cell r="H210">
            <v>0</v>
          </cell>
          <cell r="I210">
            <v>185000</v>
          </cell>
          <cell r="J210">
            <v>0</v>
          </cell>
          <cell r="K210">
            <v>0</v>
          </cell>
          <cell r="L210">
            <v>0</v>
          </cell>
          <cell r="M210">
            <v>185000</v>
          </cell>
        </row>
        <row r="211">
          <cell r="A211" t="str">
            <v>17.473.0</v>
          </cell>
          <cell r="B211">
            <v>17</v>
          </cell>
          <cell r="C211">
            <v>473</v>
          </cell>
          <cell r="D211">
            <v>0</v>
          </cell>
          <cell r="E211" t="str">
            <v>CONST. DEFENSIVO DE HORMIGON EL CHACO</v>
          </cell>
          <cell r="F211">
            <v>0</v>
          </cell>
          <cell r="G211">
            <v>0</v>
          </cell>
          <cell r="H211">
            <v>0</v>
          </cell>
          <cell r="I211">
            <v>185000</v>
          </cell>
          <cell r="J211">
            <v>0</v>
          </cell>
          <cell r="K211">
            <v>0</v>
          </cell>
          <cell r="L211">
            <v>0</v>
          </cell>
          <cell r="M211">
            <v>185000</v>
          </cell>
        </row>
        <row r="212">
          <cell r="A212" t="str">
            <v>17.474.0</v>
          </cell>
          <cell r="B212">
            <v>17</v>
          </cell>
          <cell r="C212">
            <v>474</v>
          </cell>
          <cell r="D212">
            <v>0</v>
          </cell>
          <cell r="E212" t="str">
            <v>CONST. MURO DEFENSIVO DE HORMIGON MOSOJ LLAJTA</v>
          </cell>
          <cell r="F212">
            <v>0</v>
          </cell>
          <cell r="G212">
            <v>0</v>
          </cell>
          <cell r="H212">
            <v>0</v>
          </cell>
          <cell r="I212">
            <v>190000</v>
          </cell>
          <cell r="J212">
            <v>0</v>
          </cell>
          <cell r="K212">
            <v>0</v>
          </cell>
          <cell r="L212">
            <v>0</v>
          </cell>
          <cell r="M212">
            <v>190000</v>
          </cell>
        </row>
        <row r="213">
          <cell r="A213" t="str">
            <v>17.479.0</v>
          </cell>
          <cell r="B213">
            <v>17</v>
          </cell>
          <cell r="C213">
            <v>479</v>
          </cell>
          <cell r="D213">
            <v>0</v>
          </cell>
          <cell r="E213" t="str">
            <v>CONST. CONTINUACION MURO DEFENSIVO MARAMPAMPA</v>
          </cell>
          <cell r="F213">
            <v>0</v>
          </cell>
          <cell r="G213">
            <v>0</v>
          </cell>
          <cell r="H213">
            <v>0</v>
          </cell>
          <cell r="I213">
            <v>185000</v>
          </cell>
          <cell r="J213">
            <v>0</v>
          </cell>
          <cell r="K213">
            <v>0</v>
          </cell>
          <cell r="L213">
            <v>0</v>
          </cell>
          <cell r="M213">
            <v>185000</v>
          </cell>
        </row>
        <row r="214">
          <cell r="A214" t="str">
            <v>17.480.0</v>
          </cell>
          <cell r="B214">
            <v>17</v>
          </cell>
          <cell r="C214">
            <v>480</v>
          </cell>
          <cell r="D214">
            <v>0</v>
          </cell>
          <cell r="E214" t="str">
            <v>CONST. MURO DEFENSIVO  SURIMITA</v>
          </cell>
          <cell r="F214">
            <v>0</v>
          </cell>
          <cell r="G214">
            <v>0</v>
          </cell>
          <cell r="H214">
            <v>0</v>
          </cell>
          <cell r="I214">
            <v>190000</v>
          </cell>
          <cell r="J214">
            <v>0</v>
          </cell>
          <cell r="K214">
            <v>0</v>
          </cell>
          <cell r="L214">
            <v>0</v>
          </cell>
          <cell r="M214">
            <v>190000</v>
          </cell>
        </row>
        <row r="215">
          <cell r="A215" t="str">
            <v>17.481.0</v>
          </cell>
          <cell r="B215">
            <v>17</v>
          </cell>
          <cell r="C215">
            <v>481</v>
          </cell>
          <cell r="D215">
            <v>0</v>
          </cell>
          <cell r="E215" t="str">
            <v>CONST. MURO DE H°C° COMUNIDAD MEDIA LUNA</v>
          </cell>
          <cell r="F215">
            <v>0</v>
          </cell>
          <cell r="G215">
            <v>0</v>
          </cell>
          <cell r="H215">
            <v>0</v>
          </cell>
          <cell r="I215">
            <v>130000</v>
          </cell>
          <cell r="J215">
            <v>0</v>
          </cell>
          <cell r="K215">
            <v>0</v>
          </cell>
          <cell r="L215">
            <v>0</v>
          </cell>
          <cell r="M215">
            <v>130000</v>
          </cell>
        </row>
        <row r="216">
          <cell r="A216" t="str">
            <v>17.482.0</v>
          </cell>
          <cell r="B216">
            <v>17</v>
          </cell>
          <cell r="C216">
            <v>482</v>
          </cell>
          <cell r="D216">
            <v>0</v>
          </cell>
          <cell r="E216" t="str">
            <v>CONST. MURO DEFENSIVO VALLE HERMOSO</v>
          </cell>
          <cell r="F216">
            <v>0</v>
          </cell>
          <cell r="G216">
            <v>0</v>
          </cell>
          <cell r="H216">
            <v>0</v>
          </cell>
          <cell r="I216">
            <v>200000</v>
          </cell>
          <cell r="J216">
            <v>0</v>
          </cell>
          <cell r="K216">
            <v>0</v>
          </cell>
          <cell r="L216">
            <v>0</v>
          </cell>
          <cell r="M216">
            <v>200000</v>
          </cell>
        </row>
        <row r="217">
          <cell r="A217" t="str">
            <v>17.487.0</v>
          </cell>
          <cell r="B217">
            <v>17</v>
          </cell>
          <cell r="C217">
            <v>487</v>
          </cell>
          <cell r="D217">
            <v>0</v>
          </cell>
          <cell r="E217" t="str">
            <v>MEJ. Y CONSOLIDACION PLAZUELA LA RECOLETA D-1</v>
          </cell>
          <cell r="F217">
            <v>0</v>
          </cell>
          <cell r="G217">
            <v>0</v>
          </cell>
          <cell r="H217">
            <v>0</v>
          </cell>
          <cell r="I217">
            <v>800000</v>
          </cell>
          <cell r="J217">
            <v>0</v>
          </cell>
          <cell r="K217">
            <v>0</v>
          </cell>
          <cell r="L217">
            <v>0</v>
          </cell>
          <cell r="M217">
            <v>800000</v>
          </cell>
        </row>
        <row r="218">
          <cell r="A218" t="str">
            <v>17.488.0</v>
          </cell>
          <cell r="B218">
            <v>17</v>
          </cell>
          <cell r="C218">
            <v>488</v>
          </cell>
          <cell r="D218">
            <v>0</v>
          </cell>
          <cell r="E218" t="str">
            <v>CONST. Y MEJORAMIENTO ESCALINATA JULIO AMELLER D-1</v>
          </cell>
          <cell r="F218">
            <v>0</v>
          </cell>
          <cell r="G218">
            <v>0</v>
          </cell>
          <cell r="H218">
            <v>0</v>
          </cell>
          <cell r="I218">
            <v>400000</v>
          </cell>
          <cell r="J218">
            <v>0</v>
          </cell>
          <cell r="K218">
            <v>0</v>
          </cell>
          <cell r="L218">
            <v>0</v>
          </cell>
          <cell r="M218">
            <v>400000</v>
          </cell>
        </row>
        <row r="219">
          <cell r="A219" t="str">
            <v>17.489.0</v>
          </cell>
          <cell r="B219">
            <v>17</v>
          </cell>
          <cell r="C219">
            <v>489</v>
          </cell>
          <cell r="D219">
            <v>0</v>
          </cell>
          <cell r="E219" t="str">
            <v xml:space="preserve">CONST. MURO DEFENSIVO HUERTA SURIMA </v>
          </cell>
          <cell r="F219">
            <v>0</v>
          </cell>
          <cell r="G219">
            <v>0</v>
          </cell>
          <cell r="H219">
            <v>0</v>
          </cell>
          <cell r="I219">
            <v>200000</v>
          </cell>
          <cell r="J219">
            <v>0</v>
          </cell>
          <cell r="K219">
            <v>0</v>
          </cell>
          <cell r="L219">
            <v>0</v>
          </cell>
          <cell r="M219">
            <v>200000</v>
          </cell>
        </row>
        <row r="220">
          <cell r="A220" t="str">
            <v>17.498.0</v>
          </cell>
          <cell r="B220">
            <v>17</v>
          </cell>
          <cell r="C220">
            <v>498</v>
          </cell>
          <cell r="D220">
            <v>0</v>
          </cell>
          <cell r="E220" t="str">
            <v>CONST. PARQUE INFANTIL BABILONIA</v>
          </cell>
          <cell r="F220">
            <v>0</v>
          </cell>
          <cell r="G220">
            <v>0</v>
          </cell>
          <cell r="H220">
            <v>0</v>
          </cell>
          <cell r="I220">
            <v>117700</v>
          </cell>
          <cell r="J220">
            <v>0</v>
          </cell>
          <cell r="K220">
            <v>0</v>
          </cell>
          <cell r="L220">
            <v>0</v>
          </cell>
          <cell r="M220">
            <v>117700</v>
          </cell>
        </row>
        <row r="221">
          <cell r="A221" t="str">
            <v>17.499.0</v>
          </cell>
          <cell r="B221">
            <v>17</v>
          </cell>
          <cell r="C221">
            <v>499</v>
          </cell>
          <cell r="D221">
            <v>0</v>
          </cell>
          <cell r="E221" t="str">
            <v>CONST. PARQUE INFANTIL Y OBRAS COMPLEMENTARIAS CHAYANTEÑOS 2</v>
          </cell>
          <cell r="F221">
            <v>0</v>
          </cell>
          <cell r="G221">
            <v>0</v>
          </cell>
          <cell r="H221">
            <v>0</v>
          </cell>
          <cell r="I221">
            <v>159550</v>
          </cell>
          <cell r="J221">
            <v>0</v>
          </cell>
          <cell r="K221">
            <v>0</v>
          </cell>
          <cell r="L221">
            <v>0</v>
          </cell>
          <cell r="M221">
            <v>159550</v>
          </cell>
        </row>
        <row r="222">
          <cell r="A222" t="str">
            <v>17.524.0</v>
          </cell>
          <cell r="B222">
            <v>17</v>
          </cell>
          <cell r="C222">
            <v>524</v>
          </cell>
          <cell r="D222">
            <v>0</v>
          </cell>
          <cell r="E222" t="str">
            <v>CONST. MURO PERIMETRAL Y ACERAS DEL SALON MULTIFUNCIONAL BARRIO LITORAL</v>
          </cell>
          <cell r="F222">
            <v>0</v>
          </cell>
          <cell r="G222">
            <v>0</v>
          </cell>
          <cell r="H222">
            <v>0</v>
          </cell>
          <cell r="I222">
            <v>83100</v>
          </cell>
          <cell r="J222">
            <v>0</v>
          </cell>
          <cell r="K222">
            <v>0</v>
          </cell>
          <cell r="L222">
            <v>0</v>
          </cell>
          <cell r="M222">
            <v>83100</v>
          </cell>
        </row>
        <row r="223">
          <cell r="A223" t="str">
            <v>17.525.0</v>
          </cell>
          <cell r="B223">
            <v>17</v>
          </cell>
          <cell r="C223">
            <v>525</v>
          </cell>
          <cell r="D223">
            <v>0</v>
          </cell>
          <cell r="E223" t="str">
            <v>CONST. MURO PERIMETRAL SALON MULTIFUNCIONAL BARRIO JUDICIAL</v>
          </cell>
          <cell r="F223">
            <v>0</v>
          </cell>
          <cell r="G223">
            <v>0</v>
          </cell>
          <cell r="H223">
            <v>0</v>
          </cell>
          <cell r="I223">
            <v>99050</v>
          </cell>
          <cell r="J223">
            <v>0</v>
          </cell>
          <cell r="K223">
            <v>0</v>
          </cell>
          <cell r="L223">
            <v>0</v>
          </cell>
          <cell r="M223">
            <v>99050</v>
          </cell>
        </row>
        <row r="224">
          <cell r="A224" t="str">
            <v>17.531.0</v>
          </cell>
          <cell r="B224">
            <v>17</v>
          </cell>
          <cell r="C224">
            <v>531</v>
          </cell>
          <cell r="D224">
            <v>0</v>
          </cell>
          <cell r="E224" t="str">
            <v>CONST. PAVIMENTO RIGIDO CALLE RENÉ CALVO ARANA FASE I</v>
          </cell>
          <cell r="F224">
            <v>0</v>
          </cell>
          <cell r="G224">
            <v>0</v>
          </cell>
          <cell r="H224">
            <v>0</v>
          </cell>
          <cell r="I224">
            <v>200000</v>
          </cell>
          <cell r="J224">
            <v>0</v>
          </cell>
          <cell r="K224">
            <v>0</v>
          </cell>
          <cell r="L224">
            <v>0</v>
          </cell>
          <cell r="M224">
            <v>200000</v>
          </cell>
        </row>
        <row r="225">
          <cell r="A225" t="str">
            <v>17.602.0</v>
          </cell>
          <cell r="B225">
            <v>17</v>
          </cell>
          <cell r="C225">
            <v>602</v>
          </cell>
          <cell r="D225">
            <v>0</v>
          </cell>
          <cell r="E225" t="str">
            <v xml:space="preserve">MEJ. DE VIAS J.V. LOMAS DE ARANJUEZ D-4 </v>
          </cell>
          <cell r="F225">
            <v>0</v>
          </cell>
          <cell r="G225">
            <v>0</v>
          </cell>
          <cell r="H225">
            <v>0</v>
          </cell>
          <cell r="I225">
            <v>200000</v>
          </cell>
          <cell r="J225">
            <v>0</v>
          </cell>
          <cell r="K225">
            <v>0</v>
          </cell>
          <cell r="L225">
            <v>0</v>
          </cell>
          <cell r="M225">
            <v>200000</v>
          </cell>
        </row>
        <row r="226">
          <cell r="A226" t="str">
            <v>17.605.0</v>
          </cell>
          <cell r="B226">
            <v>17</v>
          </cell>
          <cell r="C226">
            <v>605</v>
          </cell>
          <cell r="D226">
            <v>0</v>
          </cell>
          <cell r="E226" t="str">
            <v>CONST. SALON MULTIFUNCIONAL BARRIO MESA VERDE</v>
          </cell>
          <cell r="F226">
            <v>0</v>
          </cell>
          <cell r="G226">
            <v>0</v>
          </cell>
          <cell r="H226">
            <v>0</v>
          </cell>
          <cell r="I226">
            <v>456912</v>
          </cell>
          <cell r="J226">
            <v>0</v>
          </cell>
          <cell r="K226">
            <v>0</v>
          </cell>
          <cell r="L226">
            <v>0</v>
          </cell>
          <cell r="M226">
            <v>456912</v>
          </cell>
        </row>
        <row r="227">
          <cell r="A227" t="str">
            <v>17.606.0</v>
          </cell>
          <cell r="B227">
            <v>17</v>
          </cell>
          <cell r="C227">
            <v>606</v>
          </cell>
          <cell r="D227">
            <v>0</v>
          </cell>
          <cell r="E227" t="str">
            <v>CONST. CONSTRUCCION SALON MULTIFUNCIONAL BARRIO CAPITAL</v>
          </cell>
          <cell r="F227">
            <v>0</v>
          </cell>
          <cell r="G227">
            <v>0</v>
          </cell>
          <cell r="H227">
            <v>0</v>
          </cell>
          <cell r="I227">
            <v>303235</v>
          </cell>
          <cell r="J227">
            <v>0</v>
          </cell>
          <cell r="K227">
            <v>0</v>
          </cell>
          <cell r="L227">
            <v>0</v>
          </cell>
          <cell r="M227">
            <v>303235</v>
          </cell>
        </row>
        <row r="228">
          <cell r="A228" t="str">
            <v>17.607.0</v>
          </cell>
          <cell r="B228">
            <v>17</v>
          </cell>
          <cell r="C228">
            <v>607</v>
          </cell>
          <cell r="D228">
            <v>0</v>
          </cell>
          <cell r="E228" t="str">
            <v>CONST. CONSTRUCION AMPLIACION SALON MULTIFUNCIONAL LOS SAUCES</v>
          </cell>
          <cell r="F228">
            <v>0</v>
          </cell>
          <cell r="G228">
            <v>0</v>
          </cell>
          <cell r="H228">
            <v>0</v>
          </cell>
          <cell r="I228">
            <v>169120</v>
          </cell>
          <cell r="J228">
            <v>0</v>
          </cell>
          <cell r="K228">
            <v>0</v>
          </cell>
          <cell r="L228">
            <v>0</v>
          </cell>
          <cell r="M228">
            <v>169120</v>
          </cell>
        </row>
        <row r="229">
          <cell r="A229" t="str">
            <v>17.608.0</v>
          </cell>
          <cell r="B229">
            <v>17</v>
          </cell>
          <cell r="C229">
            <v>608</v>
          </cell>
          <cell r="D229">
            <v>0</v>
          </cell>
          <cell r="E229" t="str">
            <v>CONST. CONSTRUCCION AMPLIACION SALON MULTIFUNCIONAL BARRIO ARTEMIO CAMARGO</v>
          </cell>
          <cell r="F229">
            <v>0</v>
          </cell>
          <cell r="G229">
            <v>0</v>
          </cell>
          <cell r="H229">
            <v>0</v>
          </cell>
          <cell r="I229">
            <v>139231</v>
          </cell>
          <cell r="J229">
            <v>0</v>
          </cell>
          <cell r="K229">
            <v>0</v>
          </cell>
          <cell r="L229">
            <v>0</v>
          </cell>
          <cell r="M229">
            <v>139231</v>
          </cell>
        </row>
        <row r="230">
          <cell r="A230" t="str">
            <v>17.609.0</v>
          </cell>
          <cell r="B230">
            <v>17</v>
          </cell>
          <cell r="C230">
            <v>609</v>
          </cell>
          <cell r="D230">
            <v>0</v>
          </cell>
          <cell r="E230" t="str">
            <v>AMPL. SALON MULTIFUNCIONAL PASAJE 6 DE AGOSTO</v>
          </cell>
          <cell r="F230">
            <v>0</v>
          </cell>
          <cell r="G230">
            <v>0</v>
          </cell>
          <cell r="H230">
            <v>0</v>
          </cell>
          <cell r="I230">
            <v>109450</v>
          </cell>
          <cell r="J230">
            <v>0</v>
          </cell>
          <cell r="K230">
            <v>0</v>
          </cell>
          <cell r="L230">
            <v>0</v>
          </cell>
          <cell r="M230">
            <v>109450</v>
          </cell>
        </row>
        <row r="231">
          <cell r="A231" t="str">
            <v>17.610.0</v>
          </cell>
          <cell r="B231">
            <v>17</v>
          </cell>
          <cell r="C231">
            <v>610</v>
          </cell>
          <cell r="D231">
            <v>0</v>
          </cell>
          <cell r="E231" t="str">
            <v>AMPL. SALON MULTIFUNCIONAL PATACON MACA</v>
          </cell>
          <cell r="F231">
            <v>0</v>
          </cell>
          <cell r="G231">
            <v>0</v>
          </cell>
          <cell r="H231">
            <v>0</v>
          </cell>
          <cell r="I231">
            <v>151645</v>
          </cell>
          <cell r="J231">
            <v>0</v>
          </cell>
          <cell r="K231">
            <v>0</v>
          </cell>
          <cell r="L231">
            <v>0</v>
          </cell>
          <cell r="M231">
            <v>151645</v>
          </cell>
        </row>
        <row r="232">
          <cell r="A232" t="str">
            <v>17.611.0</v>
          </cell>
          <cell r="B232">
            <v>17</v>
          </cell>
          <cell r="C232">
            <v>611</v>
          </cell>
          <cell r="D232">
            <v>0</v>
          </cell>
          <cell r="E232" t="str">
            <v>CONST. SALON MULTIFUNCIONAL BARRIO EL PROGRESO</v>
          </cell>
          <cell r="F232">
            <v>0</v>
          </cell>
          <cell r="G232">
            <v>0</v>
          </cell>
          <cell r="H232">
            <v>0</v>
          </cell>
          <cell r="I232">
            <v>227045</v>
          </cell>
          <cell r="J232">
            <v>0</v>
          </cell>
          <cell r="K232">
            <v>0</v>
          </cell>
          <cell r="L232">
            <v>0</v>
          </cell>
          <cell r="M232">
            <v>227045</v>
          </cell>
        </row>
        <row r="233">
          <cell r="A233" t="str">
            <v>17.612.0</v>
          </cell>
          <cell r="B233">
            <v>17</v>
          </cell>
          <cell r="C233">
            <v>612</v>
          </cell>
          <cell r="D233">
            <v>0</v>
          </cell>
          <cell r="E233" t="str">
            <v>CONST. SALON MULTIFUNCIONAL BICENTENARIO B</v>
          </cell>
          <cell r="F233">
            <v>0</v>
          </cell>
          <cell r="G233">
            <v>0</v>
          </cell>
          <cell r="H233">
            <v>0</v>
          </cell>
          <cell r="I233">
            <v>139376</v>
          </cell>
          <cell r="J233">
            <v>0</v>
          </cell>
          <cell r="K233">
            <v>0</v>
          </cell>
          <cell r="L233">
            <v>0</v>
          </cell>
          <cell r="M233">
            <v>139376</v>
          </cell>
        </row>
        <row r="234">
          <cell r="A234" t="str">
            <v>17.613.0</v>
          </cell>
          <cell r="B234">
            <v>17</v>
          </cell>
          <cell r="C234">
            <v>613</v>
          </cell>
          <cell r="D234">
            <v>0</v>
          </cell>
          <cell r="E234" t="str">
            <v>CONST. SALON MULTIFUNCIONAL BARRIO SEÑOR DE MAICA</v>
          </cell>
          <cell r="F234">
            <v>0</v>
          </cell>
          <cell r="G234">
            <v>0</v>
          </cell>
          <cell r="H234">
            <v>0</v>
          </cell>
          <cell r="I234">
            <v>147445</v>
          </cell>
          <cell r="J234">
            <v>0</v>
          </cell>
          <cell r="K234">
            <v>0</v>
          </cell>
          <cell r="L234">
            <v>0</v>
          </cell>
          <cell r="M234">
            <v>147445</v>
          </cell>
        </row>
        <row r="235">
          <cell r="A235" t="str">
            <v>17.614.0</v>
          </cell>
          <cell r="B235">
            <v>17</v>
          </cell>
          <cell r="C235">
            <v>614</v>
          </cell>
          <cell r="D235">
            <v>0</v>
          </cell>
          <cell r="E235" t="str">
            <v>CONST. SALON MULTIFUNCIONAL BARRIO EUROPA</v>
          </cell>
          <cell r="F235">
            <v>0</v>
          </cell>
          <cell r="G235">
            <v>0</v>
          </cell>
          <cell r="H235">
            <v>0</v>
          </cell>
          <cell r="I235">
            <v>122015</v>
          </cell>
          <cell r="J235">
            <v>0</v>
          </cell>
          <cell r="K235">
            <v>0</v>
          </cell>
          <cell r="L235">
            <v>0</v>
          </cell>
          <cell r="M235">
            <v>122015</v>
          </cell>
        </row>
        <row r="236">
          <cell r="A236" t="str">
            <v>17.615.0</v>
          </cell>
          <cell r="B236">
            <v>17</v>
          </cell>
          <cell r="C236">
            <v>615</v>
          </cell>
          <cell r="D236">
            <v>0</v>
          </cell>
          <cell r="E236" t="str">
            <v>CONST. SALON MULTIFUNCIONAL SANCHO B</v>
          </cell>
          <cell r="F236">
            <v>0</v>
          </cell>
          <cell r="G236">
            <v>0</v>
          </cell>
          <cell r="H236">
            <v>0</v>
          </cell>
          <cell r="I236">
            <v>136047</v>
          </cell>
          <cell r="J236">
            <v>0</v>
          </cell>
          <cell r="K236">
            <v>0</v>
          </cell>
          <cell r="L236">
            <v>0</v>
          </cell>
          <cell r="M236">
            <v>136047</v>
          </cell>
        </row>
        <row r="237">
          <cell r="A237" t="str">
            <v>17.616.0</v>
          </cell>
          <cell r="B237">
            <v>17</v>
          </cell>
          <cell r="C237">
            <v>616</v>
          </cell>
          <cell r="D237">
            <v>0</v>
          </cell>
          <cell r="E237" t="str">
            <v>CONST. SALON MULTIFUNCIONAL MURO PERIMETRAL QUESERA</v>
          </cell>
          <cell r="F237">
            <v>0</v>
          </cell>
          <cell r="G237">
            <v>0</v>
          </cell>
          <cell r="H237">
            <v>0</v>
          </cell>
          <cell r="I237">
            <v>650000</v>
          </cell>
          <cell r="J237">
            <v>0</v>
          </cell>
          <cell r="K237">
            <v>0</v>
          </cell>
          <cell r="L237">
            <v>0</v>
          </cell>
          <cell r="M237">
            <v>650000</v>
          </cell>
        </row>
        <row r="238">
          <cell r="A238" t="str">
            <v>17.617.0</v>
          </cell>
          <cell r="B238">
            <v>17</v>
          </cell>
          <cell r="C238">
            <v>617</v>
          </cell>
          <cell r="D238">
            <v>0</v>
          </cell>
          <cell r="E238" t="str">
            <v>CONST. SALON MULTIFUNCIONAL SACOPAYA</v>
          </cell>
          <cell r="F238">
            <v>0</v>
          </cell>
          <cell r="G238">
            <v>0</v>
          </cell>
          <cell r="H238">
            <v>0</v>
          </cell>
          <cell r="I238">
            <v>734000</v>
          </cell>
          <cell r="J238">
            <v>0</v>
          </cell>
          <cell r="K238">
            <v>0</v>
          </cell>
          <cell r="L238">
            <v>0</v>
          </cell>
          <cell r="M238">
            <v>734000</v>
          </cell>
        </row>
        <row r="239">
          <cell r="A239" t="str">
            <v>17.667.0</v>
          </cell>
          <cell r="B239">
            <v>17</v>
          </cell>
          <cell r="C239">
            <v>667</v>
          </cell>
          <cell r="D239">
            <v>0</v>
          </cell>
          <cell r="E239" t="str">
            <v>CONST. RECAPADO ASFALTICO  DE CALLES D-3</v>
          </cell>
          <cell r="F239">
            <v>0</v>
          </cell>
          <cell r="G239">
            <v>0</v>
          </cell>
          <cell r="H239">
            <v>0</v>
          </cell>
          <cell r="I239">
            <v>1275908</v>
          </cell>
          <cell r="J239">
            <v>0</v>
          </cell>
          <cell r="K239">
            <v>0</v>
          </cell>
          <cell r="L239">
            <v>0</v>
          </cell>
          <cell r="M239">
            <v>1275908</v>
          </cell>
        </row>
        <row r="240">
          <cell r="A240" t="str">
            <v>17.668.0</v>
          </cell>
          <cell r="B240">
            <v>17</v>
          </cell>
          <cell r="C240">
            <v>668</v>
          </cell>
          <cell r="D240">
            <v>0</v>
          </cell>
          <cell r="E240" t="str">
            <v>CONST. RECAPADO ASFALTICO DE CALLES D-4</v>
          </cell>
          <cell r="F240">
            <v>0</v>
          </cell>
          <cell r="G240">
            <v>0</v>
          </cell>
          <cell r="H240">
            <v>0</v>
          </cell>
          <cell r="I240">
            <v>1505611</v>
          </cell>
          <cell r="J240">
            <v>0</v>
          </cell>
          <cell r="K240">
            <v>0</v>
          </cell>
          <cell r="L240">
            <v>0</v>
          </cell>
          <cell r="M240">
            <v>1505611</v>
          </cell>
        </row>
        <row r="241">
          <cell r="A241" t="str">
            <v>17.669.0</v>
          </cell>
          <cell r="B241">
            <v>17</v>
          </cell>
          <cell r="C241">
            <v>669</v>
          </cell>
          <cell r="D241">
            <v>0</v>
          </cell>
          <cell r="E241" t="str">
            <v>CONST. RECAPADO ASFALTICO DE CALLES D-5</v>
          </cell>
          <cell r="F241">
            <v>0</v>
          </cell>
          <cell r="G241">
            <v>0</v>
          </cell>
          <cell r="H241">
            <v>0</v>
          </cell>
          <cell r="I241">
            <v>860076</v>
          </cell>
          <cell r="J241">
            <v>0</v>
          </cell>
          <cell r="K241">
            <v>0</v>
          </cell>
          <cell r="L241">
            <v>0</v>
          </cell>
          <cell r="M241">
            <v>860076</v>
          </cell>
        </row>
        <row r="242">
          <cell r="A242" t="str">
            <v>17.670.0</v>
          </cell>
          <cell r="B242">
            <v>17</v>
          </cell>
          <cell r="C242">
            <v>670</v>
          </cell>
          <cell r="D242">
            <v>0</v>
          </cell>
          <cell r="E242" t="str">
            <v>CONST. PAVIMENTO BARRIO SANTA CECILIA</v>
          </cell>
          <cell r="F242">
            <v>0</v>
          </cell>
          <cell r="G242">
            <v>0</v>
          </cell>
          <cell r="H242">
            <v>0</v>
          </cell>
          <cell r="I242">
            <v>220300</v>
          </cell>
          <cell r="J242">
            <v>0</v>
          </cell>
          <cell r="K242">
            <v>0</v>
          </cell>
          <cell r="L242">
            <v>0</v>
          </cell>
          <cell r="M242">
            <v>220300</v>
          </cell>
        </row>
        <row r="243">
          <cell r="A243" t="str">
            <v>17.672.0</v>
          </cell>
          <cell r="B243">
            <v>17</v>
          </cell>
          <cell r="C243">
            <v>672</v>
          </cell>
          <cell r="D243">
            <v>0</v>
          </cell>
          <cell r="E243" t="str">
            <v>CONST. CABLEADO SUBTERRANEO DISTRITO 1</v>
          </cell>
          <cell r="F243">
            <v>0</v>
          </cell>
          <cell r="G243">
            <v>0</v>
          </cell>
          <cell r="H243">
            <v>0</v>
          </cell>
          <cell r="I243">
            <v>200000</v>
          </cell>
          <cell r="J243">
            <v>0</v>
          </cell>
          <cell r="K243">
            <v>0</v>
          </cell>
          <cell r="L243">
            <v>0</v>
          </cell>
          <cell r="M243">
            <v>200000</v>
          </cell>
        </row>
        <row r="244">
          <cell r="A244" t="str">
            <v>17.700.0</v>
          </cell>
          <cell r="B244">
            <v>17</v>
          </cell>
          <cell r="C244">
            <v>700</v>
          </cell>
          <cell r="D244">
            <v>0</v>
          </cell>
          <cell r="E244" t="str">
            <v>CONST. MURO PERIMETRAL  CONPLEJO MULTIFUNCIONAL  QHOCHIS</v>
          </cell>
          <cell r="F244">
            <v>0</v>
          </cell>
          <cell r="G244">
            <v>0</v>
          </cell>
          <cell r="H244">
            <v>0</v>
          </cell>
          <cell r="I244">
            <v>450000</v>
          </cell>
          <cell r="J244">
            <v>0</v>
          </cell>
          <cell r="K244">
            <v>0</v>
          </cell>
          <cell r="L244">
            <v>0</v>
          </cell>
          <cell r="M244">
            <v>450000</v>
          </cell>
        </row>
        <row r="245">
          <cell r="A245" t="str">
            <v>17.991.0</v>
          </cell>
          <cell r="B245">
            <v>17</v>
          </cell>
          <cell r="C245">
            <v>991</v>
          </cell>
          <cell r="D245">
            <v>0</v>
          </cell>
          <cell r="E245" t="str">
            <v>AMPL. Y REFUNCIONALIZACION VIAS PARQUE MARISCAL J. ANTONIO DE SUCRE</v>
          </cell>
          <cell r="F245">
            <v>0</v>
          </cell>
          <cell r="G245">
            <v>0</v>
          </cell>
          <cell r="H245">
            <v>0</v>
          </cell>
          <cell r="I245">
            <v>820599</v>
          </cell>
          <cell r="J245">
            <v>0</v>
          </cell>
          <cell r="K245">
            <v>0</v>
          </cell>
          <cell r="L245">
            <v>0</v>
          </cell>
          <cell r="M245">
            <v>820599</v>
          </cell>
        </row>
        <row r="246">
          <cell r="A246" t="str">
            <v>18.0.0</v>
          </cell>
          <cell r="B246">
            <v>18</v>
          </cell>
          <cell r="C246">
            <v>0</v>
          </cell>
          <cell r="D246">
            <v>0</v>
          </cell>
          <cell r="E246" t="str">
            <v>GESTIÓN DE CAMINOS VECINALES</v>
          </cell>
          <cell r="F246">
            <v>0</v>
          </cell>
          <cell r="G246">
            <v>1290000</v>
          </cell>
          <cell r="H246">
            <v>210000</v>
          </cell>
          <cell r="I246">
            <v>5594511</v>
          </cell>
          <cell r="J246">
            <v>0</v>
          </cell>
          <cell r="K246">
            <v>0</v>
          </cell>
          <cell r="L246">
            <v>0</v>
          </cell>
          <cell r="M246">
            <v>7094511</v>
          </cell>
        </row>
        <row r="247">
          <cell r="A247" t="str">
            <v>18.0.1</v>
          </cell>
          <cell r="B247">
            <v>18</v>
          </cell>
          <cell r="C247">
            <v>0</v>
          </cell>
          <cell r="D247">
            <v>1</v>
          </cell>
          <cell r="E247" t="str">
            <v>MEJORAMIENTO CAMINOS VECINALES DISTRITO 6</v>
          </cell>
          <cell r="F247">
            <v>0</v>
          </cell>
          <cell r="G247">
            <v>590000</v>
          </cell>
          <cell r="H247">
            <v>10000</v>
          </cell>
          <cell r="I247">
            <v>0</v>
          </cell>
          <cell r="J247">
            <v>0</v>
          </cell>
          <cell r="K247">
            <v>0</v>
          </cell>
          <cell r="L247">
            <v>0</v>
          </cell>
          <cell r="M247">
            <v>600000</v>
          </cell>
        </row>
        <row r="248">
          <cell r="A248" t="str">
            <v>18.0.2</v>
          </cell>
          <cell r="B248">
            <v>18</v>
          </cell>
          <cell r="C248">
            <v>0</v>
          </cell>
          <cell r="D248">
            <v>2</v>
          </cell>
          <cell r="E248" t="str">
            <v>MEJORAMIENTO Y MANTENIMIENTO CAMINOS VECINALES D-8</v>
          </cell>
          <cell r="F248">
            <v>0</v>
          </cell>
          <cell r="G248">
            <v>400000</v>
          </cell>
          <cell r="H248">
            <v>200000</v>
          </cell>
          <cell r="I248">
            <v>0</v>
          </cell>
          <cell r="J248">
            <v>0</v>
          </cell>
          <cell r="K248">
            <v>0</v>
          </cell>
          <cell r="L248">
            <v>0</v>
          </cell>
          <cell r="M248">
            <v>600000</v>
          </cell>
        </row>
        <row r="249">
          <cell r="A249" t="str">
            <v>18.0.3</v>
          </cell>
          <cell r="B249">
            <v>18</v>
          </cell>
          <cell r="C249">
            <v>0</v>
          </cell>
          <cell r="D249">
            <v>3</v>
          </cell>
          <cell r="E249" t="str">
            <v>MEJORAMIENTO CAMINOS VECINALES D-7</v>
          </cell>
          <cell r="F249">
            <v>0</v>
          </cell>
          <cell r="G249">
            <v>300000</v>
          </cell>
          <cell r="H249">
            <v>0</v>
          </cell>
          <cell r="I249">
            <v>0</v>
          </cell>
          <cell r="J249">
            <v>0</v>
          </cell>
          <cell r="K249">
            <v>0</v>
          </cell>
          <cell r="L249">
            <v>0</v>
          </cell>
          <cell r="M249">
            <v>300000</v>
          </cell>
        </row>
        <row r="250">
          <cell r="A250" t="str">
            <v>18.10.0</v>
          </cell>
          <cell r="B250">
            <v>18</v>
          </cell>
          <cell r="C250">
            <v>10</v>
          </cell>
          <cell r="D250">
            <v>0</v>
          </cell>
          <cell r="E250" t="str">
            <v>MEJ. DE CAMINO KAJCHIPATA - KACHA KACHA</v>
          </cell>
          <cell r="F250">
            <v>0</v>
          </cell>
          <cell r="G250">
            <v>0</v>
          </cell>
          <cell r="H250">
            <v>0</v>
          </cell>
          <cell r="I250">
            <v>1854511</v>
          </cell>
          <cell r="J250">
            <v>0</v>
          </cell>
          <cell r="K250">
            <v>0</v>
          </cell>
          <cell r="L250">
            <v>0</v>
          </cell>
          <cell r="M250">
            <v>1854511</v>
          </cell>
        </row>
        <row r="251">
          <cell r="A251" t="str">
            <v>18.11.0</v>
          </cell>
          <cell r="B251">
            <v>18</v>
          </cell>
          <cell r="C251">
            <v>11</v>
          </cell>
          <cell r="D251">
            <v>0</v>
          </cell>
          <cell r="E251" t="str">
            <v>APERT. CAMINO ULUPICA</v>
          </cell>
          <cell r="F251">
            <v>0</v>
          </cell>
          <cell r="G251">
            <v>0</v>
          </cell>
          <cell r="H251">
            <v>0</v>
          </cell>
          <cell r="I251">
            <v>154000</v>
          </cell>
          <cell r="J251">
            <v>0</v>
          </cell>
          <cell r="K251">
            <v>0</v>
          </cell>
          <cell r="L251">
            <v>0</v>
          </cell>
          <cell r="M251">
            <v>154000</v>
          </cell>
        </row>
        <row r="252">
          <cell r="A252" t="str">
            <v>18.19.0</v>
          </cell>
          <cell r="B252">
            <v>18</v>
          </cell>
          <cell r="C252">
            <v>19</v>
          </cell>
          <cell r="D252">
            <v>0</v>
          </cell>
          <cell r="E252" t="str">
            <v>APERT. DE CAMINO  RUFFO - MARAGUA D-8</v>
          </cell>
          <cell r="F252">
            <v>0</v>
          </cell>
          <cell r="G252">
            <v>0</v>
          </cell>
          <cell r="H252">
            <v>0</v>
          </cell>
          <cell r="I252">
            <v>300000</v>
          </cell>
          <cell r="J252">
            <v>0</v>
          </cell>
          <cell r="K252">
            <v>0</v>
          </cell>
          <cell r="L252">
            <v>0</v>
          </cell>
          <cell r="M252">
            <v>300000</v>
          </cell>
        </row>
        <row r="253">
          <cell r="A253" t="str">
            <v>18.30.0</v>
          </cell>
          <cell r="B253">
            <v>18</v>
          </cell>
          <cell r="C253">
            <v>30</v>
          </cell>
          <cell r="D253">
            <v>0</v>
          </cell>
          <cell r="E253" t="str">
            <v>CONST. PUENTE VEHICULAR  VALLE HERMOSO - SURIMA - MONCHARI</v>
          </cell>
          <cell r="F253">
            <v>0</v>
          </cell>
          <cell r="G253">
            <v>0</v>
          </cell>
          <cell r="H253">
            <v>0</v>
          </cell>
          <cell r="I253">
            <v>225000</v>
          </cell>
          <cell r="J253">
            <v>0</v>
          </cell>
          <cell r="K253">
            <v>0</v>
          </cell>
          <cell r="L253">
            <v>0</v>
          </cell>
          <cell r="M253">
            <v>225000</v>
          </cell>
        </row>
        <row r="254">
          <cell r="A254" t="str">
            <v>18.31.0</v>
          </cell>
          <cell r="B254">
            <v>18</v>
          </cell>
          <cell r="C254">
            <v>31</v>
          </cell>
          <cell r="D254">
            <v>0</v>
          </cell>
          <cell r="E254" t="str">
            <v>MEJ. DE ACCESO COMUNIDAD TEJA HUASI</v>
          </cell>
          <cell r="F254">
            <v>0</v>
          </cell>
          <cell r="G254">
            <v>0</v>
          </cell>
          <cell r="H254">
            <v>0</v>
          </cell>
          <cell r="I254">
            <v>180000</v>
          </cell>
          <cell r="J254">
            <v>0</v>
          </cell>
          <cell r="K254">
            <v>0</v>
          </cell>
          <cell r="L254">
            <v>0</v>
          </cell>
          <cell r="M254">
            <v>180000</v>
          </cell>
        </row>
        <row r="255">
          <cell r="A255" t="str">
            <v>18.32.0</v>
          </cell>
          <cell r="B255">
            <v>18</v>
          </cell>
          <cell r="C255">
            <v>32</v>
          </cell>
          <cell r="D255">
            <v>0</v>
          </cell>
          <cell r="E255" t="str">
            <v>MEJ. CAMINO MAJADA</v>
          </cell>
          <cell r="F255">
            <v>0</v>
          </cell>
          <cell r="G255">
            <v>0</v>
          </cell>
          <cell r="H255">
            <v>0</v>
          </cell>
          <cell r="I255">
            <v>620000</v>
          </cell>
          <cell r="J255">
            <v>0</v>
          </cell>
          <cell r="K255">
            <v>0</v>
          </cell>
          <cell r="L255">
            <v>0</v>
          </cell>
          <cell r="M255">
            <v>620000</v>
          </cell>
        </row>
        <row r="256">
          <cell r="A256" t="str">
            <v>18.33.0</v>
          </cell>
          <cell r="B256">
            <v>18</v>
          </cell>
          <cell r="C256">
            <v>33</v>
          </cell>
          <cell r="D256">
            <v>0</v>
          </cell>
          <cell r="E256" t="str">
            <v>APERT. CAMINO CHUFLE</v>
          </cell>
          <cell r="F256">
            <v>0</v>
          </cell>
          <cell r="G256">
            <v>0</v>
          </cell>
          <cell r="H256">
            <v>0</v>
          </cell>
          <cell r="I256">
            <v>796000</v>
          </cell>
          <cell r="J256">
            <v>0</v>
          </cell>
          <cell r="K256">
            <v>0</v>
          </cell>
          <cell r="L256">
            <v>0</v>
          </cell>
          <cell r="M256">
            <v>796000</v>
          </cell>
        </row>
        <row r="257">
          <cell r="A257" t="str">
            <v>18.34.0</v>
          </cell>
          <cell r="B257">
            <v>18</v>
          </cell>
          <cell r="C257">
            <v>34</v>
          </cell>
          <cell r="D257">
            <v>0</v>
          </cell>
          <cell r="E257" t="str">
            <v>APERT. CAMINO VECINAL MAMAHUASI</v>
          </cell>
          <cell r="F257">
            <v>0</v>
          </cell>
          <cell r="G257">
            <v>0</v>
          </cell>
          <cell r="H257">
            <v>0</v>
          </cell>
          <cell r="I257">
            <v>700000</v>
          </cell>
          <cell r="J257">
            <v>0</v>
          </cell>
          <cell r="K257">
            <v>0</v>
          </cell>
          <cell r="L257">
            <v>0</v>
          </cell>
          <cell r="M257">
            <v>700000</v>
          </cell>
        </row>
        <row r="258">
          <cell r="A258" t="str">
            <v>18.35.0</v>
          </cell>
          <cell r="B258">
            <v>18</v>
          </cell>
          <cell r="C258">
            <v>35</v>
          </cell>
          <cell r="D258">
            <v>0</v>
          </cell>
          <cell r="E258" t="str">
            <v>MEJ. CAMINO PICACHULO</v>
          </cell>
          <cell r="F258">
            <v>0</v>
          </cell>
          <cell r="G258">
            <v>0</v>
          </cell>
          <cell r="H258">
            <v>0</v>
          </cell>
          <cell r="I258">
            <v>765000</v>
          </cell>
          <cell r="J258">
            <v>0</v>
          </cell>
          <cell r="K258">
            <v>0</v>
          </cell>
          <cell r="L258">
            <v>0</v>
          </cell>
          <cell r="M258">
            <v>765000</v>
          </cell>
        </row>
        <row r="259">
          <cell r="A259" t="str">
            <v>19.0.0</v>
          </cell>
          <cell r="B259">
            <v>19</v>
          </cell>
          <cell r="C259">
            <v>0</v>
          </cell>
          <cell r="D259">
            <v>0</v>
          </cell>
          <cell r="E259" t="str">
            <v>SERVICIO DE CATASTRO URBANO Y RURAL</v>
          </cell>
          <cell r="F259">
            <v>0</v>
          </cell>
          <cell r="G259">
            <v>4444950</v>
          </cell>
          <cell r="H259">
            <v>1157000</v>
          </cell>
          <cell r="I259">
            <v>0</v>
          </cell>
          <cell r="J259">
            <v>0</v>
          </cell>
          <cell r="K259">
            <v>0</v>
          </cell>
          <cell r="L259">
            <v>0</v>
          </cell>
          <cell r="M259">
            <v>5601950</v>
          </cell>
        </row>
        <row r="260">
          <cell r="A260" t="str">
            <v>19.0.1</v>
          </cell>
          <cell r="B260">
            <v>19</v>
          </cell>
          <cell r="C260">
            <v>0</v>
          </cell>
          <cell r="D260">
            <v>1</v>
          </cell>
          <cell r="E260" t="str">
            <v>FORTALECIMIENTO CATASTRO MUNICIPAL</v>
          </cell>
          <cell r="F260">
            <v>0</v>
          </cell>
          <cell r="G260">
            <v>733000</v>
          </cell>
          <cell r="H260">
            <v>467000</v>
          </cell>
          <cell r="I260">
            <v>0</v>
          </cell>
          <cell r="J260">
            <v>0</v>
          </cell>
          <cell r="K260">
            <v>0</v>
          </cell>
          <cell r="L260">
            <v>0</v>
          </cell>
          <cell r="M260">
            <v>1200000</v>
          </cell>
        </row>
        <row r="261">
          <cell r="A261" t="str">
            <v>19.0.2</v>
          </cell>
          <cell r="B261">
            <v>19</v>
          </cell>
          <cell r="C261">
            <v>0</v>
          </cell>
          <cell r="D261">
            <v>2</v>
          </cell>
          <cell r="E261" t="str">
            <v>PROGRAMA DE REGULARIZACION DEL DERECHO PROPIETARIO</v>
          </cell>
          <cell r="F261">
            <v>0</v>
          </cell>
          <cell r="G261">
            <v>1391950</v>
          </cell>
          <cell r="H261">
            <v>210000</v>
          </cell>
          <cell r="I261">
            <v>0</v>
          </cell>
          <cell r="J261">
            <v>0</v>
          </cell>
          <cell r="K261">
            <v>0</v>
          </cell>
          <cell r="L261">
            <v>0</v>
          </cell>
          <cell r="M261">
            <v>1601950</v>
          </cell>
        </row>
        <row r="262">
          <cell r="A262" t="str">
            <v>19.0.3</v>
          </cell>
          <cell r="B262">
            <v>19</v>
          </cell>
          <cell r="C262">
            <v>0</v>
          </cell>
          <cell r="D262">
            <v>3</v>
          </cell>
          <cell r="E262" t="str">
            <v>IMPLEMENTACION PLAN MUNICIPAL DE ORDENAMIENTO TERRITORIAL</v>
          </cell>
          <cell r="F262">
            <v>0</v>
          </cell>
          <cell r="G262">
            <v>600000</v>
          </cell>
          <cell r="H262">
            <v>300000</v>
          </cell>
          <cell r="I262">
            <v>0</v>
          </cell>
          <cell r="J262">
            <v>0</v>
          </cell>
          <cell r="K262">
            <v>0</v>
          </cell>
          <cell r="L262">
            <v>0</v>
          </cell>
          <cell r="M262">
            <v>900000</v>
          </cell>
        </row>
        <row r="263">
          <cell r="A263" t="str">
            <v>19.0.4</v>
          </cell>
          <cell r="B263">
            <v>19</v>
          </cell>
          <cell r="C263">
            <v>0</v>
          </cell>
          <cell r="D263">
            <v>4</v>
          </cell>
          <cell r="E263" t="str">
            <v>IMPLEMENTACION SISTEMA DE INFORMACION GEOGRAFICA SIG</v>
          </cell>
          <cell r="F263">
            <v>0</v>
          </cell>
          <cell r="G263">
            <v>150000</v>
          </cell>
          <cell r="H263">
            <v>50000</v>
          </cell>
          <cell r="I263">
            <v>0</v>
          </cell>
          <cell r="J263">
            <v>0</v>
          </cell>
          <cell r="K263">
            <v>0</v>
          </cell>
          <cell r="L263">
            <v>0</v>
          </cell>
          <cell r="M263">
            <v>200000</v>
          </cell>
        </row>
        <row r="264">
          <cell r="A264" t="str">
            <v>19.0.5</v>
          </cell>
          <cell r="B264">
            <v>19</v>
          </cell>
          <cell r="C264">
            <v>0</v>
          </cell>
          <cell r="D264">
            <v>5</v>
          </cell>
          <cell r="E264" t="str">
            <v>DELIMITACION TERRITORIAL DEL MUNICIPIO DE SUCRE</v>
          </cell>
          <cell r="F264">
            <v>0</v>
          </cell>
          <cell r="G264">
            <v>640000</v>
          </cell>
          <cell r="H264">
            <v>60000</v>
          </cell>
          <cell r="I264">
            <v>0</v>
          </cell>
          <cell r="J264">
            <v>0</v>
          </cell>
          <cell r="K264">
            <v>0</v>
          </cell>
          <cell r="L264">
            <v>0</v>
          </cell>
          <cell r="M264">
            <v>700000</v>
          </cell>
        </row>
        <row r="265">
          <cell r="A265" t="str">
            <v>19.0.6</v>
          </cell>
          <cell r="B265">
            <v>19</v>
          </cell>
          <cell r="C265">
            <v>0</v>
          </cell>
          <cell r="D265">
            <v>6</v>
          </cell>
          <cell r="E265" t="str">
            <v>ADMINISTRACION TERRITORIAL</v>
          </cell>
          <cell r="F265">
            <v>0</v>
          </cell>
          <cell r="G265">
            <v>930000</v>
          </cell>
          <cell r="H265">
            <v>70000</v>
          </cell>
          <cell r="I265">
            <v>0</v>
          </cell>
          <cell r="J265">
            <v>0</v>
          </cell>
          <cell r="K265">
            <v>0</v>
          </cell>
          <cell r="L265">
            <v>0</v>
          </cell>
          <cell r="M265">
            <v>1000000</v>
          </cell>
        </row>
        <row r="266">
          <cell r="A266" t="str">
            <v>20.0.0</v>
          </cell>
          <cell r="B266">
            <v>20</v>
          </cell>
          <cell r="C266">
            <v>0</v>
          </cell>
          <cell r="D266">
            <v>0</v>
          </cell>
          <cell r="E266" t="str">
            <v>GESTIÓN DE SALUD</v>
          </cell>
          <cell r="F266">
            <v>6830000</v>
          </cell>
          <cell r="G266">
            <v>43131074</v>
          </cell>
          <cell r="H266">
            <v>8933558</v>
          </cell>
          <cell r="I266">
            <v>10136856</v>
          </cell>
          <cell r="J266">
            <v>0</v>
          </cell>
          <cell r="K266">
            <v>0</v>
          </cell>
          <cell r="L266">
            <v>0</v>
          </cell>
          <cell r="M266">
            <v>69031488</v>
          </cell>
        </row>
        <row r="267">
          <cell r="A267" t="str">
            <v>20.0.2</v>
          </cell>
          <cell r="B267">
            <v>20</v>
          </cell>
          <cell r="C267">
            <v>0</v>
          </cell>
          <cell r="D267">
            <v>2</v>
          </cell>
          <cell r="E267" t="str">
            <v>PROG. DE ENFERMEDADES. ENDEMICAS DE VIGILANCIA Y COMUNICACION INMEDIATA</v>
          </cell>
          <cell r="F267">
            <v>0</v>
          </cell>
          <cell r="G267">
            <v>33000</v>
          </cell>
          <cell r="H267">
            <v>146000</v>
          </cell>
          <cell r="I267">
            <v>21000</v>
          </cell>
          <cell r="J267">
            <v>0</v>
          </cell>
          <cell r="K267">
            <v>0</v>
          </cell>
          <cell r="L267">
            <v>0</v>
          </cell>
          <cell r="M267">
            <v>200000</v>
          </cell>
        </row>
        <row r="268">
          <cell r="A268" t="str">
            <v>20.0.3</v>
          </cell>
          <cell r="B268">
            <v>20</v>
          </cell>
          <cell r="C268">
            <v>0</v>
          </cell>
          <cell r="D268">
            <v>3</v>
          </cell>
          <cell r="E268" t="str">
            <v>PROGRAMA INTEGRAL DE PROMOCION Y PREVENCION PRIMARIA EN SALUD</v>
          </cell>
          <cell r="F268">
            <v>0</v>
          </cell>
          <cell r="G268">
            <v>15000</v>
          </cell>
          <cell r="H268">
            <v>135000</v>
          </cell>
          <cell r="I268">
            <v>0</v>
          </cell>
          <cell r="J268">
            <v>0</v>
          </cell>
          <cell r="K268">
            <v>0</v>
          </cell>
          <cell r="L268">
            <v>0</v>
          </cell>
          <cell r="M268">
            <v>150000</v>
          </cell>
        </row>
        <row r="269">
          <cell r="A269" t="str">
            <v>20.0.4</v>
          </cell>
          <cell r="B269">
            <v>20</v>
          </cell>
          <cell r="C269">
            <v>0</v>
          </cell>
          <cell r="D269">
            <v>4</v>
          </cell>
          <cell r="E269" t="str">
            <v xml:space="preserve">PROGRAMA DE PROTECCION SOCIAL EN SALUD - SAN PEDRO CLAVER </v>
          </cell>
          <cell r="F269">
            <v>0</v>
          </cell>
          <cell r="G269">
            <v>200000</v>
          </cell>
          <cell r="H269">
            <v>1600000</v>
          </cell>
          <cell r="I269">
            <v>0</v>
          </cell>
          <cell r="J269">
            <v>0</v>
          </cell>
          <cell r="K269">
            <v>0</v>
          </cell>
          <cell r="L269">
            <v>0</v>
          </cell>
          <cell r="M269">
            <v>1800000</v>
          </cell>
        </row>
        <row r="270">
          <cell r="A270" t="str">
            <v>20.0.5</v>
          </cell>
          <cell r="B270">
            <v>20</v>
          </cell>
          <cell r="C270">
            <v>0</v>
          </cell>
          <cell r="D270">
            <v>5</v>
          </cell>
          <cell r="E270" t="str">
            <v>FORTALECIMIENTO COMITE DE ANALISIS DE INFORMACION (CAI)</v>
          </cell>
          <cell r="F270">
            <v>0</v>
          </cell>
          <cell r="G270">
            <v>0</v>
          </cell>
          <cell r="H270">
            <v>70000</v>
          </cell>
          <cell r="I270">
            <v>0</v>
          </cell>
          <cell r="J270">
            <v>0</v>
          </cell>
          <cell r="K270">
            <v>0</v>
          </cell>
          <cell r="L270">
            <v>0</v>
          </cell>
          <cell r="M270">
            <v>70000</v>
          </cell>
        </row>
        <row r="271">
          <cell r="A271" t="str">
            <v>20.0.6</v>
          </cell>
          <cell r="B271">
            <v>20</v>
          </cell>
          <cell r="C271">
            <v>0</v>
          </cell>
          <cell r="D271">
            <v>6</v>
          </cell>
          <cell r="E271" t="str">
            <v>EJECUCION PROGRAMA MUNICIPAL DE SALUD ORAL</v>
          </cell>
          <cell r="F271">
            <v>0</v>
          </cell>
          <cell r="G271">
            <v>58000</v>
          </cell>
          <cell r="H271">
            <v>130000</v>
          </cell>
          <cell r="I271">
            <v>12000</v>
          </cell>
          <cell r="J271">
            <v>0</v>
          </cell>
          <cell r="K271">
            <v>0</v>
          </cell>
          <cell r="L271">
            <v>0</v>
          </cell>
          <cell r="M271">
            <v>200000</v>
          </cell>
        </row>
        <row r="272">
          <cell r="A272" t="str">
            <v>20.0.7</v>
          </cell>
          <cell r="B272">
            <v>20</v>
          </cell>
          <cell r="C272">
            <v>0</v>
          </cell>
          <cell r="D272">
            <v>7</v>
          </cell>
          <cell r="E272" t="str">
            <v>PROGRAMA ITS VIH SIDA</v>
          </cell>
          <cell r="F272">
            <v>0</v>
          </cell>
          <cell r="G272">
            <v>165000</v>
          </cell>
          <cell r="H272">
            <v>85000</v>
          </cell>
          <cell r="I272">
            <v>0</v>
          </cell>
          <cell r="J272">
            <v>0</v>
          </cell>
          <cell r="K272">
            <v>0</v>
          </cell>
          <cell r="L272">
            <v>0</v>
          </cell>
          <cell r="M272">
            <v>250000</v>
          </cell>
        </row>
        <row r="273">
          <cell r="A273" t="str">
            <v>20.0.8</v>
          </cell>
          <cell r="B273">
            <v>20</v>
          </cell>
          <cell r="C273">
            <v>0</v>
          </cell>
          <cell r="D273">
            <v>8</v>
          </cell>
          <cell r="E273" t="str">
            <v>EJECUCION PROGRAMA DE SALUD MUNICIPAL FAMILIAR (SAFCI)</v>
          </cell>
          <cell r="F273">
            <v>0</v>
          </cell>
          <cell r="G273">
            <v>3300000</v>
          </cell>
          <cell r="H273">
            <v>200000</v>
          </cell>
          <cell r="I273">
            <v>0</v>
          </cell>
          <cell r="J273">
            <v>0</v>
          </cell>
          <cell r="K273">
            <v>0</v>
          </cell>
          <cell r="L273">
            <v>0</v>
          </cell>
          <cell r="M273">
            <v>3500000</v>
          </cell>
        </row>
        <row r="274">
          <cell r="A274" t="str">
            <v>20.0.9</v>
          </cell>
          <cell r="B274">
            <v>20</v>
          </cell>
          <cell r="C274">
            <v>0</v>
          </cell>
          <cell r="D274">
            <v>9</v>
          </cell>
          <cell r="E274" t="str">
            <v>EJECUCION PROGRAMA DE ALIMENTACION COMPLEMENTARIA NUTRI BEBE DINO BEBE</v>
          </cell>
          <cell r="F274">
            <v>0</v>
          </cell>
          <cell r="G274">
            <v>500000</v>
          </cell>
          <cell r="H274">
            <v>2000000</v>
          </cell>
          <cell r="I274">
            <v>0</v>
          </cell>
          <cell r="J274">
            <v>0</v>
          </cell>
          <cell r="K274">
            <v>0</v>
          </cell>
          <cell r="L274">
            <v>0</v>
          </cell>
          <cell r="M274">
            <v>2500000</v>
          </cell>
        </row>
        <row r="275">
          <cell r="A275" t="str">
            <v>20.0.10</v>
          </cell>
          <cell r="B275">
            <v>20</v>
          </cell>
          <cell r="C275">
            <v>0</v>
          </cell>
          <cell r="D275">
            <v>10</v>
          </cell>
          <cell r="E275" t="str">
            <v>PROGRAMA DE PREVENCION DE ENFERMEDADES CRONICAS CACU, CA-MA, DIABETES, RENAL Y OTROS</v>
          </cell>
          <cell r="F275">
            <v>0</v>
          </cell>
          <cell r="G275">
            <v>102000</v>
          </cell>
          <cell r="H275">
            <v>94000</v>
          </cell>
          <cell r="I275">
            <v>4000</v>
          </cell>
          <cell r="J275">
            <v>0</v>
          </cell>
          <cell r="K275">
            <v>0</v>
          </cell>
          <cell r="L275">
            <v>0</v>
          </cell>
          <cell r="M275">
            <v>200000</v>
          </cell>
        </row>
        <row r="276">
          <cell r="A276" t="str">
            <v>20.0.11</v>
          </cell>
          <cell r="B276">
            <v>20</v>
          </cell>
          <cell r="C276">
            <v>0</v>
          </cell>
          <cell r="D276">
            <v>11</v>
          </cell>
          <cell r="E276" t="str">
            <v>FUNCIONAMIENTO DIRECCION MUNICIPAL DE SALUD DIMUSA</v>
          </cell>
          <cell r="F276">
            <v>1560000</v>
          </cell>
          <cell r="G276">
            <v>40000</v>
          </cell>
          <cell r="H276">
            <v>0</v>
          </cell>
          <cell r="I276">
            <v>0</v>
          </cell>
          <cell r="J276">
            <v>0</v>
          </cell>
          <cell r="K276">
            <v>0</v>
          </cell>
          <cell r="L276">
            <v>0</v>
          </cell>
          <cell r="M276">
            <v>1600000</v>
          </cell>
        </row>
        <row r="277">
          <cell r="A277" t="str">
            <v>20.0.12</v>
          </cell>
          <cell r="B277">
            <v>20</v>
          </cell>
          <cell r="C277">
            <v>0</v>
          </cell>
          <cell r="D277">
            <v>12</v>
          </cell>
          <cell r="E277" t="str">
            <v>FUNCIONAMIENTO PRIMER NIVEL DE SALUD</v>
          </cell>
          <cell r="F277">
            <v>1170000</v>
          </cell>
          <cell r="G277">
            <v>874742</v>
          </cell>
          <cell r="H277">
            <v>455258</v>
          </cell>
          <cell r="I277">
            <v>0</v>
          </cell>
          <cell r="J277">
            <v>0</v>
          </cell>
          <cell r="K277">
            <v>0</v>
          </cell>
          <cell r="L277">
            <v>0</v>
          </cell>
          <cell r="M277">
            <v>2500000</v>
          </cell>
        </row>
        <row r="278">
          <cell r="A278" t="str">
            <v>20.0.13</v>
          </cell>
          <cell r="B278">
            <v>20</v>
          </cell>
          <cell r="C278">
            <v>0</v>
          </cell>
          <cell r="D278">
            <v>13</v>
          </cell>
          <cell r="E278" t="str">
            <v>FUNCIONAMIENTO SEGUROS DE SALUD</v>
          </cell>
          <cell r="F278">
            <v>0</v>
          </cell>
          <cell r="G278">
            <v>50000</v>
          </cell>
          <cell r="H278">
            <v>0</v>
          </cell>
          <cell r="I278">
            <v>0</v>
          </cell>
          <cell r="J278">
            <v>0</v>
          </cell>
          <cell r="K278">
            <v>0</v>
          </cell>
          <cell r="L278">
            <v>0</v>
          </cell>
          <cell r="M278">
            <v>50000</v>
          </cell>
        </row>
        <row r="279">
          <cell r="A279" t="str">
            <v>20.0.14</v>
          </cell>
          <cell r="B279">
            <v>20</v>
          </cell>
          <cell r="C279">
            <v>0</v>
          </cell>
          <cell r="D279">
            <v>14</v>
          </cell>
          <cell r="E279" t="str">
            <v>FUNCIONAMIENTO HOSPITAL CHUQUI CHUQUI</v>
          </cell>
          <cell r="F279">
            <v>0</v>
          </cell>
          <cell r="G279">
            <v>50000</v>
          </cell>
          <cell r="H279">
            <v>30000</v>
          </cell>
          <cell r="I279">
            <v>0</v>
          </cell>
          <cell r="J279">
            <v>0</v>
          </cell>
          <cell r="K279">
            <v>0</v>
          </cell>
          <cell r="L279">
            <v>0</v>
          </cell>
          <cell r="M279">
            <v>80000</v>
          </cell>
        </row>
        <row r="280">
          <cell r="A280" t="str">
            <v>20.0.15</v>
          </cell>
          <cell r="B280">
            <v>20</v>
          </cell>
          <cell r="C280">
            <v>0</v>
          </cell>
          <cell r="D280">
            <v>15</v>
          </cell>
          <cell r="E280" t="str">
            <v>FUNCIONAMIENTO HOSPITAL SAN PEDRO CLAVER</v>
          </cell>
          <cell r="F280">
            <v>2000000</v>
          </cell>
          <cell r="G280">
            <v>565000</v>
          </cell>
          <cell r="H280">
            <v>435000</v>
          </cell>
          <cell r="I280">
            <v>0</v>
          </cell>
          <cell r="J280">
            <v>0</v>
          </cell>
          <cell r="K280">
            <v>0</v>
          </cell>
          <cell r="L280">
            <v>0</v>
          </cell>
          <cell r="M280">
            <v>3000000</v>
          </cell>
        </row>
        <row r="281">
          <cell r="A281" t="str">
            <v>20.0.16</v>
          </cell>
          <cell r="B281">
            <v>20</v>
          </cell>
          <cell r="C281">
            <v>0</v>
          </cell>
          <cell r="D281">
            <v>16</v>
          </cell>
          <cell r="E281" t="str">
            <v>FUNCIONAMIENTO HOSPITAL POCONAS</v>
          </cell>
          <cell r="F281">
            <v>680000</v>
          </cell>
          <cell r="G281">
            <v>70000</v>
          </cell>
          <cell r="H281">
            <v>50000</v>
          </cell>
          <cell r="I281">
            <v>0</v>
          </cell>
          <cell r="J281">
            <v>0</v>
          </cell>
          <cell r="K281">
            <v>0</v>
          </cell>
          <cell r="L281">
            <v>0</v>
          </cell>
          <cell r="M281">
            <v>800000</v>
          </cell>
        </row>
        <row r="282">
          <cell r="A282" t="str">
            <v>20.0.17</v>
          </cell>
          <cell r="B282">
            <v>20</v>
          </cell>
          <cell r="C282">
            <v>0</v>
          </cell>
          <cell r="D282">
            <v>17</v>
          </cell>
          <cell r="E282" t="str">
            <v>MANTENIMIENTO Y MEJORAMIENTO CENTROS DE SALUD PRIMER NIVEL</v>
          </cell>
          <cell r="F282">
            <v>0</v>
          </cell>
          <cell r="G282">
            <v>165000</v>
          </cell>
          <cell r="H282">
            <v>285000</v>
          </cell>
          <cell r="I282">
            <v>0</v>
          </cell>
          <cell r="J282">
            <v>0</v>
          </cell>
          <cell r="K282">
            <v>0</v>
          </cell>
          <cell r="L282">
            <v>0</v>
          </cell>
          <cell r="M282">
            <v>450000</v>
          </cell>
        </row>
        <row r="283">
          <cell r="A283" t="str">
            <v>20.0.18</v>
          </cell>
          <cell r="B283">
            <v>20</v>
          </cell>
          <cell r="C283">
            <v>0</v>
          </cell>
          <cell r="D283">
            <v>18</v>
          </cell>
          <cell r="E283" t="str">
            <v>MANTENIMIENTO INFRAESTRUCTURA HOSPITAL SAN PEDRO CALVER</v>
          </cell>
          <cell r="F283">
            <v>0</v>
          </cell>
          <cell r="G283">
            <v>80000</v>
          </cell>
          <cell r="H283">
            <v>120000</v>
          </cell>
          <cell r="I283">
            <v>0</v>
          </cell>
          <cell r="J283">
            <v>0</v>
          </cell>
          <cell r="K283">
            <v>0</v>
          </cell>
          <cell r="L283">
            <v>0</v>
          </cell>
          <cell r="M283">
            <v>200000</v>
          </cell>
        </row>
        <row r="284">
          <cell r="A284" t="str">
            <v>20.0.19</v>
          </cell>
          <cell r="B284">
            <v>20</v>
          </cell>
          <cell r="C284">
            <v>0</v>
          </cell>
          <cell r="D284">
            <v>19</v>
          </cell>
          <cell r="E284" t="str">
            <v>MANTENIMIENTO INFRAESTRUCTURA HOSPITAL POCONAS</v>
          </cell>
          <cell r="F284">
            <v>0</v>
          </cell>
          <cell r="G284">
            <v>25000</v>
          </cell>
          <cell r="H284">
            <v>75000</v>
          </cell>
          <cell r="I284">
            <v>0</v>
          </cell>
          <cell r="J284">
            <v>0</v>
          </cell>
          <cell r="K284">
            <v>0</v>
          </cell>
          <cell r="L284">
            <v>0</v>
          </cell>
          <cell r="M284">
            <v>100000</v>
          </cell>
        </row>
        <row r="285">
          <cell r="A285" t="str">
            <v>20.0.21</v>
          </cell>
          <cell r="B285">
            <v>20</v>
          </cell>
          <cell r="C285">
            <v>0</v>
          </cell>
          <cell r="D285">
            <v>21</v>
          </cell>
          <cell r="E285" t="str">
            <v>MEJORAMIENTO Y FUNCIONAMIENTO CENTROS DE SALUD D-8</v>
          </cell>
          <cell r="F285">
            <v>0</v>
          </cell>
          <cell r="G285">
            <v>22500</v>
          </cell>
          <cell r="H285">
            <v>28500</v>
          </cell>
          <cell r="I285">
            <v>29000</v>
          </cell>
          <cell r="J285">
            <v>0</v>
          </cell>
          <cell r="K285">
            <v>0</v>
          </cell>
          <cell r="L285">
            <v>0</v>
          </cell>
          <cell r="M285">
            <v>80000</v>
          </cell>
        </row>
        <row r="286">
          <cell r="A286" t="str">
            <v>20.0.22</v>
          </cell>
          <cell r="B286">
            <v>20</v>
          </cell>
          <cell r="C286">
            <v>0</v>
          </cell>
          <cell r="D286">
            <v>22</v>
          </cell>
          <cell r="E286" t="str">
            <v>ADQUISICION EQUIPAMIENTO HOSPITAL POCONAS</v>
          </cell>
          <cell r="F286">
            <v>0</v>
          </cell>
          <cell r="G286">
            <v>0</v>
          </cell>
          <cell r="H286">
            <v>0</v>
          </cell>
          <cell r="I286">
            <v>480000</v>
          </cell>
          <cell r="J286">
            <v>0</v>
          </cell>
          <cell r="K286">
            <v>0</v>
          </cell>
          <cell r="L286">
            <v>0</v>
          </cell>
          <cell r="M286">
            <v>480000</v>
          </cell>
        </row>
        <row r="287">
          <cell r="A287" t="str">
            <v>20.0.23</v>
          </cell>
          <cell r="B287">
            <v>20</v>
          </cell>
          <cell r="C287">
            <v>0</v>
          </cell>
          <cell r="D287">
            <v>23</v>
          </cell>
          <cell r="E287" t="str">
            <v>ADQUISICION EQUIPAMIENTO HOSPITAL SAN PEDRO CALVER</v>
          </cell>
          <cell r="F287">
            <v>0</v>
          </cell>
          <cell r="G287">
            <v>0</v>
          </cell>
          <cell r="H287">
            <v>0</v>
          </cell>
          <cell r="I287">
            <v>1000000</v>
          </cell>
          <cell r="J287">
            <v>0</v>
          </cell>
          <cell r="K287">
            <v>0</v>
          </cell>
          <cell r="L287">
            <v>0</v>
          </cell>
          <cell r="M287">
            <v>1000000</v>
          </cell>
        </row>
        <row r="288">
          <cell r="A288" t="str">
            <v>20.0.24</v>
          </cell>
          <cell r="B288">
            <v>20</v>
          </cell>
          <cell r="C288">
            <v>0</v>
          </cell>
          <cell r="D288">
            <v>24</v>
          </cell>
          <cell r="E288" t="str">
            <v xml:space="preserve">ADQUISICION EQUIPAMIENTO PRIMER NIVEL 8 DISTRITOS </v>
          </cell>
          <cell r="F288">
            <v>0</v>
          </cell>
          <cell r="G288">
            <v>0</v>
          </cell>
          <cell r="H288">
            <v>341800</v>
          </cell>
          <cell r="I288">
            <v>658200</v>
          </cell>
          <cell r="J288">
            <v>0</v>
          </cell>
          <cell r="K288">
            <v>0</v>
          </cell>
          <cell r="L288">
            <v>0</v>
          </cell>
          <cell r="M288">
            <v>1000000</v>
          </cell>
        </row>
        <row r="289">
          <cell r="A289" t="str">
            <v>20.0.28</v>
          </cell>
          <cell r="B289">
            <v>20</v>
          </cell>
          <cell r="C289">
            <v>0</v>
          </cell>
          <cell r="D289">
            <v>28</v>
          </cell>
          <cell r="E289" t="str">
            <v>MANTENIMIENTO Y EQUIPAMIENTO CENTROS DE SALUD D-6</v>
          </cell>
          <cell r="F289">
            <v>0</v>
          </cell>
          <cell r="G289">
            <v>70000</v>
          </cell>
          <cell r="H289">
            <v>30000</v>
          </cell>
          <cell r="I289">
            <v>0</v>
          </cell>
          <cell r="J289">
            <v>0</v>
          </cell>
          <cell r="K289">
            <v>0</v>
          </cell>
          <cell r="L289">
            <v>0</v>
          </cell>
          <cell r="M289">
            <v>100000</v>
          </cell>
        </row>
        <row r="290">
          <cell r="A290" t="str">
            <v>20.0.39</v>
          </cell>
          <cell r="B290">
            <v>20</v>
          </cell>
          <cell r="C290">
            <v>0</v>
          </cell>
          <cell r="D290">
            <v>39</v>
          </cell>
          <cell r="E290" t="str">
            <v>PROGRAMA DE NUTRICION Y ALIMENTACION SALUDABLE</v>
          </cell>
          <cell r="F290">
            <v>0</v>
          </cell>
          <cell r="G290">
            <v>35000</v>
          </cell>
          <cell r="H290">
            <v>15000</v>
          </cell>
          <cell r="I290">
            <v>0</v>
          </cell>
          <cell r="J290">
            <v>0</v>
          </cell>
          <cell r="K290">
            <v>0</v>
          </cell>
          <cell r="L290">
            <v>0</v>
          </cell>
          <cell r="M290">
            <v>50000</v>
          </cell>
        </row>
        <row r="291">
          <cell r="A291" t="str">
            <v>20.0.40</v>
          </cell>
          <cell r="B291">
            <v>20</v>
          </cell>
          <cell r="C291">
            <v>0</v>
          </cell>
          <cell r="D291">
            <v>40</v>
          </cell>
          <cell r="E291" t="str">
            <v>SEGURO MUNICIPAL DE SALUD</v>
          </cell>
          <cell r="F291">
            <v>0</v>
          </cell>
          <cell r="G291">
            <v>655000</v>
          </cell>
          <cell r="H291">
            <v>2295000</v>
          </cell>
          <cell r="I291">
            <v>50000</v>
          </cell>
          <cell r="J291">
            <v>0</v>
          </cell>
          <cell r="K291">
            <v>0</v>
          </cell>
          <cell r="L291">
            <v>0</v>
          </cell>
          <cell r="M291">
            <v>3000000</v>
          </cell>
        </row>
        <row r="292">
          <cell r="A292" t="str">
            <v>20.0.41</v>
          </cell>
          <cell r="B292">
            <v>20</v>
          </cell>
          <cell r="C292">
            <v>0</v>
          </cell>
          <cell r="D292">
            <v>41</v>
          </cell>
          <cell r="E292" t="str">
            <v>FUNCIONAMIENTO HOSPITAL DE PRIMER NIVEL BELEN</v>
          </cell>
          <cell r="F292">
            <v>0</v>
          </cell>
          <cell r="G292">
            <v>1677000</v>
          </cell>
          <cell r="H292">
            <v>93000</v>
          </cell>
          <cell r="I292">
            <v>230000</v>
          </cell>
          <cell r="J292">
            <v>0</v>
          </cell>
          <cell r="K292">
            <v>0</v>
          </cell>
          <cell r="L292">
            <v>0</v>
          </cell>
          <cell r="M292">
            <v>2000000</v>
          </cell>
        </row>
        <row r="293">
          <cell r="A293" t="str">
            <v>20.0.42</v>
          </cell>
          <cell r="B293">
            <v>20</v>
          </cell>
          <cell r="C293">
            <v>0</v>
          </cell>
          <cell r="D293">
            <v>42</v>
          </cell>
          <cell r="E293" t="str">
            <v>FUNCIONAMIENTO HOSPITAL DE PRIMER NIVEL KJATALLA BAJA ZONA NORTE</v>
          </cell>
          <cell r="F293">
            <v>0</v>
          </cell>
          <cell r="G293">
            <v>500000</v>
          </cell>
          <cell r="H293">
            <v>0</v>
          </cell>
          <cell r="I293">
            <v>1500000</v>
          </cell>
          <cell r="J293">
            <v>0</v>
          </cell>
          <cell r="K293">
            <v>0</v>
          </cell>
          <cell r="L293">
            <v>0</v>
          </cell>
          <cell r="M293">
            <v>2000000</v>
          </cell>
        </row>
        <row r="294">
          <cell r="A294" t="str">
            <v>20.0.44</v>
          </cell>
          <cell r="B294">
            <v>20</v>
          </cell>
          <cell r="C294">
            <v>0</v>
          </cell>
          <cell r="D294">
            <v>44</v>
          </cell>
          <cell r="E294" t="str">
            <v>FUNCIONAMIENTO HOSPITAL DE PRIMER NIVEL AZARI</v>
          </cell>
          <cell r="F294">
            <v>920000</v>
          </cell>
          <cell r="G294">
            <v>1270000</v>
          </cell>
          <cell r="H294">
            <v>110000</v>
          </cell>
          <cell r="I294">
            <v>0</v>
          </cell>
          <cell r="J294">
            <v>0</v>
          </cell>
          <cell r="K294">
            <v>0</v>
          </cell>
          <cell r="L294">
            <v>0</v>
          </cell>
          <cell r="M294">
            <v>2300000</v>
          </cell>
        </row>
        <row r="295">
          <cell r="A295" t="str">
            <v>20.0.46</v>
          </cell>
          <cell r="B295">
            <v>20</v>
          </cell>
          <cell r="C295">
            <v>0</v>
          </cell>
          <cell r="D295">
            <v>46</v>
          </cell>
          <cell r="E295" t="str">
            <v xml:space="preserve">FUNCIONAMIENTO HOSPITAL PRIMER NIVEL LUIS ESPINAL </v>
          </cell>
          <cell r="F295">
            <v>500000</v>
          </cell>
          <cell r="G295">
            <v>1230000</v>
          </cell>
          <cell r="H295">
            <v>110000</v>
          </cell>
          <cell r="I295">
            <v>160000</v>
          </cell>
          <cell r="J295">
            <v>0</v>
          </cell>
          <cell r="K295">
            <v>0</v>
          </cell>
          <cell r="L295">
            <v>0</v>
          </cell>
          <cell r="M295">
            <v>2000000</v>
          </cell>
        </row>
        <row r="296">
          <cell r="A296" t="str">
            <v>20.0.99</v>
          </cell>
          <cell r="B296">
            <v>20</v>
          </cell>
          <cell r="C296">
            <v>0</v>
          </cell>
          <cell r="D296">
            <v>99</v>
          </cell>
          <cell r="E296" t="str">
            <v>PRESTACIONES DE SERVICIOS DE SALUD INTEGRAL</v>
          </cell>
          <cell r="F296">
            <v>0</v>
          </cell>
          <cell r="G296">
            <v>31378832</v>
          </cell>
          <cell r="H296">
            <v>0</v>
          </cell>
          <cell r="I296">
            <v>0</v>
          </cell>
          <cell r="J296">
            <v>0</v>
          </cell>
          <cell r="K296">
            <v>0</v>
          </cell>
          <cell r="L296">
            <v>0</v>
          </cell>
          <cell r="M296">
            <v>31378832</v>
          </cell>
        </row>
        <row r="297">
          <cell r="A297" t="str">
            <v>20.2.0</v>
          </cell>
          <cell r="B297">
            <v>20</v>
          </cell>
          <cell r="C297">
            <v>2</v>
          </cell>
          <cell r="D297">
            <v>0</v>
          </cell>
          <cell r="E297" t="str">
            <v>CONST. HOSPITAL MUNICIPAL DE CLÍNICAS Y CENTRO DE DIAGNÓSTICO DE SEGUNDO NIVEL MUNICIPIO DE SUCRE</v>
          </cell>
          <cell r="F297">
            <v>0</v>
          </cell>
          <cell r="G297">
            <v>0</v>
          </cell>
          <cell r="H297">
            <v>0</v>
          </cell>
          <cell r="I297">
            <v>350000</v>
          </cell>
          <cell r="J297">
            <v>0</v>
          </cell>
          <cell r="K297">
            <v>0</v>
          </cell>
          <cell r="L297">
            <v>0</v>
          </cell>
          <cell r="M297">
            <v>350000</v>
          </cell>
        </row>
        <row r="298">
          <cell r="A298" t="str">
            <v>20.7.0</v>
          </cell>
          <cell r="B298">
            <v>20</v>
          </cell>
          <cell r="C298">
            <v>7</v>
          </cell>
          <cell r="D298">
            <v>0</v>
          </cell>
          <cell r="E298" t="str">
            <v>CONST. CENTRO DE SALUD INTEGRAL ALEGRIA</v>
          </cell>
          <cell r="F298">
            <v>0</v>
          </cell>
          <cell r="G298">
            <v>0</v>
          </cell>
          <cell r="H298">
            <v>0</v>
          </cell>
          <cell r="I298">
            <v>5142656</v>
          </cell>
          <cell r="J298">
            <v>0</v>
          </cell>
          <cell r="K298">
            <v>0</v>
          </cell>
          <cell r="L298">
            <v>0</v>
          </cell>
          <cell r="M298">
            <v>5142656</v>
          </cell>
        </row>
        <row r="299">
          <cell r="A299" t="str">
            <v>20.26.0</v>
          </cell>
          <cell r="B299">
            <v>20</v>
          </cell>
          <cell r="C299">
            <v>26</v>
          </cell>
          <cell r="D299">
            <v>0</v>
          </cell>
          <cell r="E299" t="str">
            <v>CONST. CONSTRUCCION CENTRO DE SALUD  MAX TOLEDO</v>
          </cell>
          <cell r="F299">
            <v>0</v>
          </cell>
          <cell r="G299">
            <v>0</v>
          </cell>
          <cell r="H299">
            <v>0</v>
          </cell>
          <cell r="I299">
            <v>500000</v>
          </cell>
          <cell r="J299">
            <v>0</v>
          </cell>
          <cell r="K299">
            <v>0</v>
          </cell>
          <cell r="L299">
            <v>0</v>
          </cell>
          <cell r="M299">
            <v>500000</v>
          </cell>
        </row>
        <row r="300">
          <cell r="A300" t="str">
            <v>21.0.0</v>
          </cell>
          <cell r="B300">
            <v>21</v>
          </cell>
          <cell r="C300">
            <v>0</v>
          </cell>
          <cell r="D300">
            <v>0</v>
          </cell>
          <cell r="E300" t="str">
            <v>GESTIÓN DE EDUCACIÓN</v>
          </cell>
          <cell r="F300">
            <v>2645000</v>
          </cell>
          <cell r="G300">
            <v>7790217</v>
          </cell>
          <cell r="H300">
            <v>32124783</v>
          </cell>
          <cell r="I300">
            <v>25845783</v>
          </cell>
          <cell r="J300">
            <v>0</v>
          </cell>
          <cell r="K300">
            <v>0</v>
          </cell>
          <cell r="L300">
            <v>0</v>
          </cell>
          <cell r="M300">
            <v>68405783</v>
          </cell>
        </row>
        <row r="301">
          <cell r="A301" t="str">
            <v>21.0.1</v>
          </cell>
          <cell r="B301">
            <v>21</v>
          </cell>
          <cell r="C301">
            <v>0</v>
          </cell>
          <cell r="D301">
            <v>1</v>
          </cell>
          <cell r="E301" t="str">
            <v>FUNCIONAMIENTO DE NUCLEOS Y UNIDADES EDUCATIVAS</v>
          </cell>
          <cell r="F301">
            <v>0</v>
          </cell>
          <cell r="G301">
            <v>1751761</v>
          </cell>
          <cell r="H301">
            <v>248239</v>
          </cell>
          <cell r="I301">
            <v>0</v>
          </cell>
          <cell r="J301">
            <v>0</v>
          </cell>
          <cell r="K301">
            <v>0</v>
          </cell>
          <cell r="L301">
            <v>0</v>
          </cell>
          <cell r="M301">
            <v>2000000</v>
          </cell>
        </row>
        <row r="302">
          <cell r="A302" t="str">
            <v>21.0.2</v>
          </cell>
          <cell r="B302">
            <v>21</v>
          </cell>
          <cell r="C302">
            <v>0</v>
          </cell>
          <cell r="D302">
            <v>2</v>
          </cell>
          <cell r="E302" t="str">
            <v>FUNCIONAMIENTO DIRECCION DISTRITAL DE EDUCACION</v>
          </cell>
          <cell r="F302">
            <v>0</v>
          </cell>
          <cell r="G302">
            <v>41000</v>
          </cell>
          <cell r="H302">
            <v>24000</v>
          </cell>
          <cell r="I302">
            <v>35000</v>
          </cell>
          <cell r="J302">
            <v>0</v>
          </cell>
          <cell r="K302">
            <v>0</v>
          </cell>
          <cell r="L302">
            <v>0</v>
          </cell>
          <cell r="M302">
            <v>100000</v>
          </cell>
        </row>
        <row r="303">
          <cell r="A303" t="str">
            <v>21.0.3</v>
          </cell>
          <cell r="B303">
            <v>21</v>
          </cell>
          <cell r="C303">
            <v>0</v>
          </cell>
          <cell r="D303">
            <v>3</v>
          </cell>
          <cell r="E303" t="str">
            <v>EJECUCION APOYO E INCENTIVO A LA EDUCACION ESCOLAR</v>
          </cell>
          <cell r="F303">
            <v>0</v>
          </cell>
          <cell r="G303">
            <v>1009000</v>
          </cell>
          <cell r="H303">
            <v>91000</v>
          </cell>
          <cell r="I303">
            <v>0</v>
          </cell>
          <cell r="J303">
            <v>0</v>
          </cell>
          <cell r="K303">
            <v>0</v>
          </cell>
          <cell r="L303">
            <v>0</v>
          </cell>
          <cell r="M303">
            <v>1100000</v>
          </cell>
        </row>
        <row r="304">
          <cell r="A304" t="str">
            <v>21.0.4</v>
          </cell>
          <cell r="B304">
            <v>21</v>
          </cell>
          <cell r="C304">
            <v>0</v>
          </cell>
          <cell r="D304">
            <v>4</v>
          </cell>
          <cell r="E304" t="str">
            <v>TRANSPORTE ESCOLAR DISTRITOS RURALES</v>
          </cell>
          <cell r="F304">
            <v>0</v>
          </cell>
          <cell r="G304">
            <v>1400000</v>
          </cell>
          <cell r="H304">
            <v>0</v>
          </cell>
          <cell r="I304">
            <v>0</v>
          </cell>
          <cell r="J304">
            <v>0</v>
          </cell>
          <cell r="K304">
            <v>0</v>
          </cell>
          <cell r="L304">
            <v>0</v>
          </cell>
          <cell r="M304">
            <v>1400000</v>
          </cell>
        </row>
        <row r="305">
          <cell r="A305" t="str">
            <v>21.0.5</v>
          </cell>
          <cell r="B305">
            <v>21</v>
          </cell>
          <cell r="C305">
            <v>0</v>
          </cell>
          <cell r="D305">
            <v>5</v>
          </cell>
          <cell r="E305" t="str">
            <v xml:space="preserve">APOYO ADMINISTRATIVO Y TECNICO DE DESARROLLO HUMANO Y SOCIAL </v>
          </cell>
          <cell r="F305">
            <v>2640000</v>
          </cell>
          <cell r="G305">
            <v>0</v>
          </cell>
          <cell r="H305">
            <v>0</v>
          </cell>
          <cell r="I305">
            <v>0</v>
          </cell>
          <cell r="J305">
            <v>0</v>
          </cell>
          <cell r="K305">
            <v>0</v>
          </cell>
          <cell r="L305">
            <v>0</v>
          </cell>
          <cell r="M305">
            <v>2640000</v>
          </cell>
        </row>
        <row r="306">
          <cell r="A306" t="str">
            <v>21.0.6</v>
          </cell>
          <cell r="B306">
            <v>21</v>
          </cell>
          <cell r="C306">
            <v>0</v>
          </cell>
          <cell r="D306">
            <v>6</v>
          </cell>
          <cell r="E306" t="str">
            <v>ALIMENTACION COMPLEMENTARIA DIFERENCIADA</v>
          </cell>
          <cell r="F306">
            <v>0</v>
          </cell>
          <cell r="G306">
            <v>0</v>
          </cell>
          <cell r="H306">
            <v>30000000</v>
          </cell>
          <cell r="I306">
            <v>0</v>
          </cell>
          <cell r="J306">
            <v>0</v>
          </cell>
          <cell r="K306">
            <v>0</v>
          </cell>
          <cell r="L306">
            <v>0</v>
          </cell>
          <cell r="M306">
            <v>30000000</v>
          </cell>
        </row>
        <row r="307">
          <cell r="A307" t="str">
            <v>21.0.8</v>
          </cell>
          <cell r="B307">
            <v>21</v>
          </cell>
          <cell r="C307">
            <v>0</v>
          </cell>
          <cell r="D307">
            <v>8</v>
          </cell>
          <cell r="E307" t="str">
            <v>PROGRAMA MUNICIPAL DE POST-ALFABETIZACION</v>
          </cell>
          <cell r="F307">
            <v>0</v>
          </cell>
          <cell r="G307">
            <v>117000</v>
          </cell>
          <cell r="H307">
            <v>83000</v>
          </cell>
          <cell r="I307">
            <v>0</v>
          </cell>
          <cell r="J307">
            <v>0</v>
          </cell>
          <cell r="K307">
            <v>0</v>
          </cell>
          <cell r="L307">
            <v>0</v>
          </cell>
          <cell r="M307">
            <v>200000</v>
          </cell>
        </row>
        <row r="308">
          <cell r="A308" t="str">
            <v>21.0.9</v>
          </cell>
          <cell r="B308">
            <v>21</v>
          </cell>
          <cell r="C308">
            <v>0</v>
          </cell>
          <cell r="D308">
            <v>9</v>
          </cell>
          <cell r="E308" t="str">
            <v xml:space="preserve">PROGRAMA DE APOYO A INTERNADOS </v>
          </cell>
          <cell r="F308">
            <v>0</v>
          </cell>
          <cell r="G308">
            <v>0</v>
          </cell>
          <cell r="H308">
            <v>450000</v>
          </cell>
          <cell r="I308">
            <v>25000</v>
          </cell>
          <cell r="J308">
            <v>0</v>
          </cell>
          <cell r="K308">
            <v>0</v>
          </cell>
          <cell r="L308">
            <v>0</v>
          </cell>
          <cell r="M308">
            <v>475000</v>
          </cell>
        </row>
        <row r="309">
          <cell r="A309" t="str">
            <v>21.0.10</v>
          </cell>
          <cell r="B309">
            <v>21</v>
          </cell>
          <cell r="C309">
            <v>0</v>
          </cell>
          <cell r="D309">
            <v>10</v>
          </cell>
          <cell r="E309" t="str">
            <v>PROGRAMA NACIONAL DE POST-ALFABETIZACION YO SI PUEDO SEGUIR</v>
          </cell>
          <cell r="F309">
            <v>0</v>
          </cell>
          <cell r="G309">
            <v>150000</v>
          </cell>
          <cell r="H309">
            <v>50000</v>
          </cell>
          <cell r="I309">
            <v>0</v>
          </cell>
          <cell r="J309">
            <v>0</v>
          </cell>
          <cell r="K309">
            <v>0</v>
          </cell>
          <cell r="L309">
            <v>0</v>
          </cell>
          <cell r="M309">
            <v>200000</v>
          </cell>
        </row>
        <row r="310">
          <cell r="A310" t="str">
            <v>21.0.11</v>
          </cell>
          <cell r="B310">
            <v>21</v>
          </cell>
          <cell r="C310">
            <v>0</v>
          </cell>
          <cell r="D310">
            <v>11</v>
          </cell>
          <cell r="E310" t="str">
            <v>ADQUISICION EQUIPAMIENTO DE ESTABLECIMIENTOS ESCOLARES</v>
          </cell>
          <cell r="F310">
            <v>0</v>
          </cell>
          <cell r="G310">
            <v>0</v>
          </cell>
          <cell r="H310">
            <v>0</v>
          </cell>
          <cell r="I310">
            <v>3250000</v>
          </cell>
          <cell r="J310">
            <v>0</v>
          </cell>
          <cell r="K310">
            <v>0</v>
          </cell>
          <cell r="L310">
            <v>0</v>
          </cell>
          <cell r="M310">
            <v>3250000</v>
          </cell>
        </row>
        <row r="311">
          <cell r="A311" t="str">
            <v>21.0.12</v>
          </cell>
          <cell r="B311">
            <v>21</v>
          </cell>
          <cell r="C311">
            <v>0</v>
          </cell>
          <cell r="D311">
            <v>12</v>
          </cell>
          <cell r="E311" t="str">
            <v>MANTENIMIENTO DE INFRAESTRUCTURA EDUCATIVA</v>
          </cell>
          <cell r="F311">
            <v>0</v>
          </cell>
          <cell r="G311">
            <v>1370000</v>
          </cell>
          <cell r="H311">
            <v>630000</v>
          </cell>
          <cell r="I311">
            <v>0</v>
          </cell>
          <cell r="J311">
            <v>0</v>
          </cell>
          <cell r="K311">
            <v>0</v>
          </cell>
          <cell r="L311">
            <v>0</v>
          </cell>
          <cell r="M311">
            <v>2000000</v>
          </cell>
        </row>
        <row r="312">
          <cell r="A312" t="str">
            <v>21.0.13</v>
          </cell>
          <cell r="B312">
            <v>21</v>
          </cell>
          <cell r="C312">
            <v>0</v>
          </cell>
          <cell r="D312">
            <v>13</v>
          </cell>
          <cell r="E312" t="str">
            <v>GESTION DE SERVICIOS AREAS SOCIALES</v>
          </cell>
          <cell r="F312">
            <v>5000</v>
          </cell>
          <cell r="G312">
            <v>637056</v>
          </cell>
          <cell r="H312">
            <v>57944</v>
          </cell>
          <cell r="I312">
            <v>0</v>
          </cell>
          <cell r="J312">
            <v>0</v>
          </cell>
          <cell r="K312">
            <v>0</v>
          </cell>
          <cell r="L312">
            <v>0</v>
          </cell>
          <cell r="M312">
            <v>700000</v>
          </cell>
        </row>
        <row r="313">
          <cell r="A313" t="str">
            <v>21.0.14</v>
          </cell>
          <cell r="B313">
            <v>21</v>
          </cell>
          <cell r="C313">
            <v>0</v>
          </cell>
          <cell r="D313">
            <v>14</v>
          </cell>
          <cell r="E313" t="str">
            <v>MANTENIMIENTO UNIDADES EDUCATIVAS D-1</v>
          </cell>
          <cell r="F313">
            <v>0</v>
          </cell>
          <cell r="G313">
            <v>400000</v>
          </cell>
          <cell r="H313">
            <v>100000</v>
          </cell>
          <cell r="I313">
            <v>0</v>
          </cell>
          <cell r="J313">
            <v>0</v>
          </cell>
          <cell r="K313">
            <v>0</v>
          </cell>
          <cell r="L313">
            <v>0</v>
          </cell>
          <cell r="M313">
            <v>500000</v>
          </cell>
        </row>
        <row r="314">
          <cell r="A314" t="str">
            <v>21.0.15</v>
          </cell>
          <cell r="B314">
            <v>21</v>
          </cell>
          <cell r="C314">
            <v>0</v>
          </cell>
          <cell r="D314">
            <v>15</v>
          </cell>
          <cell r="E314" t="str">
            <v>HUERTOS ESCOLARES</v>
          </cell>
          <cell r="F314">
            <v>0</v>
          </cell>
          <cell r="G314">
            <v>0</v>
          </cell>
          <cell r="H314">
            <v>40000</v>
          </cell>
          <cell r="I314">
            <v>0</v>
          </cell>
          <cell r="J314">
            <v>0</v>
          </cell>
          <cell r="K314">
            <v>0</v>
          </cell>
          <cell r="L314">
            <v>0</v>
          </cell>
          <cell r="M314">
            <v>40000</v>
          </cell>
        </row>
        <row r="315">
          <cell r="A315" t="str">
            <v>21.0.17</v>
          </cell>
          <cell r="B315">
            <v>21</v>
          </cell>
          <cell r="C315">
            <v>0</v>
          </cell>
          <cell r="D315">
            <v>17</v>
          </cell>
          <cell r="E315" t="str">
            <v>EQUIPAMIENTO UNIDADES EDUCATIVAS D-3</v>
          </cell>
          <cell r="F315">
            <v>0</v>
          </cell>
          <cell r="G315">
            <v>30000</v>
          </cell>
          <cell r="H315">
            <v>0</v>
          </cell>
          <cell r="I315">
            <v>70000</v>
          </cell>
          <cell r="J315">
            <v>0</v>
          </cell>
          <cell r="K315">
            <v>0</v>
          </cell>
          <cell r="L315">
            <v>0</v>
          </cell>
          <cell r="M315">
            <v>100000</v>
          </cell>
        </row>
        <row r="316">
          <cell r="A316" t="str">
            <v>21.0.18</v>
          </cell>
          <cell r="B316">
            <v>21</v>
          </cell>
          <cell r="C316">
            <v>0</v>
          </cell>
          <cell r="D316">
            <v>18</v>
          </cell>
          <cell r="E316" t="str">
            <v>MANTENIMIENTO Y EQUIPAMIENTO UNIDADES EDUCATIVAS D-6</v>
          </cell>
          <cell r="F316">
            <v>0</v>
          </cell>
          <cell r="G316">
            <v>170000</v>
          </cell>
          <cell r="H316">
            <v>30000</v>
          </cell>
          <cell r="I316">
            <v>0</v>
          </cell>
          <cell r="J316">
            <v>0</v>
          </cell>
          <cell r="K316">
            <v>0</v>
          </cell>
          <cell r="L316">
            <v>0</v>
          </cell>
          <cell r="M316">
            <v>200000</v>
          </cell>
        </row>
        <row r="317">
          <cell r="A317" t="str">
            <v>21.0.19</v>
          </cell>
          <cell r="B317">
            <v>21</v>
          </cell>
          <cell r="C317">
            <v>0</v>
          </cell>
          <cell r="D317">
            <v>19</v>
          </cell>
          <cell r="E317" t="str">
            <v>MEJORAMIENTO Y FUNCIONAMIENTO UNIDADES EDUCATIVAS D-8</v>
          </cell>
          <cell r="F317">
            <v>0</v>
          </cell>
          <cell r="G317">
            <v>50000</v>
          </cell>
          <cell r="H317">
            <v>85000</v>
          </cell>
          <cell r="I317">
            <v>15000</v>
          </cell>
          <cell r="J317">
            <v>0</v>
          </cell>
          <cell r="K317">
            <v>0</v>
          </cell>
          <cell r="L317">
            <v>0</v>
          </cell>
          <cell r="M317">
            <v>150000</v>
          </cell>
        </row>
        <row r="318">
          <cell r="A318" t="str">
            <v>21.0.20</v>
          </cell>
          <cell r="B318">
            <v>21</v>
          </cell>
          <cell r="C318">
            <v>0</v>
          </cell>
          <cell r="D318">
            <v>20</v>
          </cell>
          <cell r="E318" t="str">
            <v>OBRAS COMPLEMENTARIAS INFRAESTRUCTURA EDUCATIVA</v>
          </cell>
          <cell r="F318">
            <v>0</v>
          </cell>
          <cell r="G318">
            <v>564400</v>
          </cell>
          <cell r="H318">
            <v>135600</v>
          </cell>
          <cell r="I318">
            <v>0</v>
          </cell>
          <cell r="J318">
            <v>0</v>
          </cell>
          <cell r="K318">
            <v>0</v>
          </cell>
          <cell r="L318">
            <v>0</v>
          </cell>
          <cell r="M318">
            <v>700000</v>
          </cell>
        </row>
        <row r="319">
          <cell r="A319" t="str">
            <v>21.0.22</v>
          </cell>
          <cell r="B319">
            <v>21</v>
          </cell>
          <cell r="C319">
            <v>0</v>
          </cell>
          <cell r="D319">
            <v>22</v>
          </cell>
          <cell r="E319" t="str">
            <v>EQUIPAMIENTO UNIDADES EDUCATIVAS D-7</v>
          </cell>
          <cell r="F319">
            <v>0</v>
          </cell>
          <cell r="G319">
            <v>0</v>
          </cell>
          <cell r="H319">
            <v>0</v>
          </cell>
          <cell r="I319">
            <v>80000</v>
          </cell>
          <cell r="J319">
            <v>0</v>
          </cell>
          <cell r="K319">
            <v>0</v>
          </cell>
          <cell r="L319">
            <v>0</v>
          </cell>
          <cell r="M319">
            <v>80000</v>
          </cell>
        </row>
        <row r="320">
          <cell r="A320" t="str">
            <v>21.0.99</v>
          </cell>
          <cell r="B320">
            <v>21</v>
          </cell>
          <cell r="C320">
            <v>0</v>
          </cell>
          <cell r="D320">
            <v>99</v>
          </cell>
          <cell r="E320" t="str">
            <v>LIMPIEZA DESINFECCION Y SANITIZACION BATERIAS DE BAÑOS EN UNIDADES EDUCATIVAS</v>
          </cell>
          <cell r="F320">
            <v>0</v>
          </cell>
          <cell r="G320">
            <v>100000</v>
          </cell>
          <cell r="H320">
            <v>100000</v>
          </cell>
          <cell r="I320">
            <v>0</v>
          </cell>
          <cell r="J320">
            <v>0</v>
          </cell>
          <cell r="K320">
            <v>0</v>
          </cell>
          <cell r="L320">
            <v>0</v>
          </cell>
          <cell r="M320">
            <v>200000</v>
          </cell>
        </row>
        <row r="321">
          <cell r="A321" t="str">
            <v>21.3.0</v>
          </cell>
          <cell r="B321">
            <v>21</v>
          </cell>
          <cell r="C321">
            <v>3</v>
          </cell>
          <cell r="D321">
            <v>0</v>
          </cell>
          <cell r="E321" t="str">
            <v>CONST. UNIDAD EDUCATIVA BAJO LIBERTADORES</v>
          </cell>
          <cell r="F321">
            <v>0</v>
          </cell>
          <cell r="G321">
            <v>0</v>
          </cell>
          <cell r="H321">
            <v>0</v>
          </cell>
          <cell r="I321">
            <v>1500000</v>
          </cell>
          <cell r="J321">
            <v>0</v>
          </cell>
          <cell r="K321">
            <v>0</v>
          </cell>
          <cell r="L321">
            <v>0</v>
          </cell>
          <cell r="M321">
            <v>1500000</v>
          </cell>
        </row>
        <row r="322">
          <cell r="A322" t="str">
            <v>21.6.0</v>
          </cell>
          <cell r="B322">
            <v>21</v>
          </cell>
          <cell r="C322">
            <v>6</v>
          </cell>
          <cell r="D322">
            <v>0</v>
          </cell>
          <cell r="E322" t="str">
            <v>CONST. CONCLUISION AULAS UNIDAD EDUCATIVA LA BARRANCA</v>
          </cell>
          <cell r="F322">
            <v>0</v>
          </cell>
          <cell r="G322">
            <v>0</v>
          </cell>
          <cell r="H322">
            <v>0</v>
          </cell>
          <cell r="I322">
            <v>774714</v>
          </cell>
          <cell r="J322">
            <v>0</v>
          </cell>
          <cell r="K322">
            <v>0</v>
          </cell>
          <cell r="L322">
            <v>0</v>
          </cell>
          <cell r="M322">
            <v>774714</v>
          </cell>
        </row>
        <row r="323">
          <cell r="A323" t="str">
            <v>21.11.0</v>
          </cell>
          <cell r="B323">
            <v>21</v>
          </cell>
          <cell r="C323">
            <v>11</v>
          </cell>
          <cell r="D323">
            <v>0</v>
          </cell>
          <cell r="E323" t="str">
            <v>CONST. UNIDAD EDUCATIVA MARCELO QUIROGA SANTA CRUZ.</v>
          </cell>
          <cell r="F323">
            <v>0</v>
          </cell>
          <cell r="G323">
            <v>0</v>
          </cell>
          <cell r="H323">
            <v>0</v>
          </cell>
          <cell r="I323">
            <v>2215030</v>
          </cell>
          <cell r="J323">
            <v>0</v>
          </cell>
          <cell r="K323">
            <v>0</v>
          </cell>
          <cell r="L323">
            <v>0</v>
          </cell>
          <cell r="M323">
            <v>2215030</v>
          </cell>
        </row>
        <row r="324">
          <cell r="A324" t="str">
            <v>21.13.0</v>
          </cell>
          <cell r="B324">
            <v>21</v>
          </cell>
          <cell r="C324">
            <v>13</v>
          </cell>
          <cell r="D324">
            <v>0</v>
          </cell>
          <cell r="E324" t="str">
            <v>CONST. INTERNADO ZONA ALTO LAJASTAMBO D-3</v>
          </cell>
          <cell r="F324">
            <v>0</v>
          </cell>
          <cell r="G324">
            <v>0</v>
          </cell>
          <cell r="H324">
            <v>0</v>
          </cell>
          <cell r="I324">
            <v>1095648</v>
          </cell>
          <cell r="J324">
            <v>0</v>
          </cell>
          <cell r="K324">
            <v>0</v>
          </cell>
          <cell r="L324">
            <v>0</v>
          </cell>
          <cell r="M324">
            <v>1095648</v>
          </cell>
        </row>
        <row r="325">
          <cell r="A325" t="str">
            <v>21.17.0</v>
          </cell>
          <cell r="B325">
            <v>21</v>
          </cell>
          <cell r="C325">
            <v>17</v>
          </cell>
          <cell r="D325">
            <v>0</v>
          </cell>
          <cell r="E325" t="str">
            <v>CONST. MURO PERIMETRAL VIVIENDA UNIDAD EDUCATIVA QHOCHAPATA</v>
          </cell>
          <cell r="F325">
            <v>0</v>
          </cell>
          <cell r="G325">
            <v>0</v>
          </cell>
          <cell r="H325">
            <v>0</v>
          </cell>
          <cell r="I325">
            <v>571000</v>
          </cell>
          <cell r="J325">
            <v>0</v>
          </cell>
          <cell r="K325">
            <v>0</v>
          </cell>
          <cell r="L325">
            <v>0</v>
          </cell>
          <cell r="M325">
            <v>571000</v>
          </cell>
        </row>
        <row r="326">
          <cell r="A326" t="str">
            <v>21.23.0</v>
          </cell>
          <cell r="B326">
            <v>21</v>
          </cell>
          <cell r="C326">
            <v>23</v>
          </cell>
          <cell r="D326">
            <v>0</v>
          </cell>
          <cell r="E326" t="str">
            <v>AMPL. UNIDAD EDUCATIVA MERCEDES CANDIA VDA. DE OVANDO</v>
          </cell>
          <cell r="F326">
            <v>0</v>
          </cell>
          <cell r="G326">
            <v>0</v>
          </cell>
          <cell r="H326">
            <v>0</v>
          </cell>
          <cell r="I326">
            <v>7350000</v>
          </cell>
          <cell r="J326">
            <v>0</v>
          </cell>
          <cell r="K326">
            <v>0</v>
          </cell>
          <cell r="L326">
            <v>0</v>
          </cell>
          <cell r="M326">
            <v>7350000</v>
          </cell>
        </row>
        <row r="327">
          <cell r="A327" t="str">
            <v>21.25.0</v>
          </cell>
          <cell r="B327">
            <v>21</v>
          </cell>
          <cell r="C327">
            <v>25</v>
          </cell>
          <cell r="D327">
            <v>0</v>
          </cell>
          <cell r="E327" t="str">
            <v>REPOS. CUBIERTA DE TINGLADO DE LA U. E. LIBERTAD DE LAS AMERICAS</v>
          </cell>
          <cell r="F327">
            <v>0</v>
          </cell>
          <cell r="G327">
            <v>0</v>
          </cell>
          <cell r="H327">
            <v>0</v>
          </cell>
          <cell r="I327">
            <v>160000</v>
          </cell>
          <cell r="J327">
            <v>0</v>
          </cell>
          <cell r="K327">
            <v>0</v>
          </cell>
          <cell r="L327">
            <v>0</v>
          </cell>
          <cell r="M327">
            <v>160000</v>
          </cell>
        </row>
        <row r="328">
          <cell r="A328" t="str">
            <v>21.26.0</v>
          </cell>
          <cell r="B328">
            <v>21</v>
          </cell>
          <cell r="C328">
            <v>26</v>
          </cell>
          <cell r="D328">
            <v>0</v>
          </cell>
          <cell r="E328" t="str">
            <v>REPOS. CUBIERTA DEL TINGLADO DE LA  U. E.  SAGRADA FAMILIA</v>
          </cell>
          <cell r="F328">
            <v>0</v>
          </cell>
          <cell r="G328">
            <v>0</v>
          </cell>
          <cell r="H328">
            <v>0</v>
          </cell>
          <cell r="I328">
            <v>224000</v>
          </cell>
          <cell r="J328">
            <v>0</v>
          </cell>
          <cell r="K328">
            <v>0</v>
          </cell>
          <cell r="L328">
            <v>0</v>
          </cell>
          <cell r="M328">
            <v>224000</v>
          </cell>
        </row>
        <row r="329">
          <cell r="A329" t="str">
            <v>21.27.0</v>
          </cell>
          <cell r="B329">
            <v>21</v>
          </cell>
          <cell r="C329">
            <v>27</v>
          </cell>
          <cell r="D329">
            <v>0</v>
          </cell>
          <cell r="E329" t="str">
            <v>AMPL. AULAS Y AMBIENTES COMPLEMENTARIOS U.E.  ROBERTO ALVARADO</v>
          </cell>
          <cell r="F329">
            <v>0</v>
          </cell>
          <cell r="G329">
            <v>0</v>
          </cell>
          <cell r="H329">
            <v>0</v>
          </cell>
          <cell r="I329">
            <v>370686</v>
          </cell>
          <cell r="J329">
            <v>0</v>
          </cell>
          <cell r="K329">
            <v>0</v>
          </cell>
          <cell r="L329">
            <v>0</v>
          </cell>
          <cell r="M329">
            <v>370686</v>
          </cell>
        </row>
        <row r="330">
          <cell r="A330" t="str">
            <v>21.28.0</v>
          </cell>
          <cell r="B330">
            <v>21</v>
          </cell>
          <cell r="C330">
            <v>28</v>
          </cell>
          <cell r="D330">
            <v>0</v>
          </cell>
          <cell r="E330" t="str">
            <v>RESTAU. DEL COLEGIO BERNARDO MONTEAGUDO</v>
          </cell>
          <cell r="F330">
            <v>0</v>
          </cell>
          <cell r="G330">
            <v>0</v>
          </cell>
          <cell r="H330">
            <v>0</v>
          </cell>
          <cell r="I330">
            <v>837122</v>
          </cell>
          <cell r="J330">
            <v>0</v>
          </cell>
          <cell r="K330">
            <v>0</v>
          </cell>
          <cell r="L330">
            <v>0</v>
          </cell>
          <cell r="M330">
            <v>837122</v>
          </cell>
        </row>
        <row r="331">
          <cell r="A331" t="str">
            <v>21.29.0</v>
          </cell>
          <cell r="B331">
            <v>21</v>
          </cell>
          <cell r="C331">
            <v>29</v>
          </cell>
          <cell r="D331">
            <v>0</v>
          </cell>
          <cell r="E331" t="str">
            <v>REPOS. DE CUBIERTA DEL TINGLADO U. E. ROBERTO ALVARADO</v>
          </cell>
          <cell r="F331">
            <v>0</v>
          </cell>
          <cell r="G331">
            <v>0</v>
          </cell>
          <cell r="H331">
            <v>0</v>
          </cell>
          <cell r="I331">
            <v>144000</v>
          </cell>
          <cell r="J331">
            <v>0</v>
          </cell>
          <cell r="K331">
            <v>0</v>
          </cell>
          <cell r="L331">
            <v>0</v>
          </cell>
          <cell r="M331">
            <v>144000</v>
          </cell>
        </row>
        <row r="332">
          <cell r="A332" t="str">
            <v>21.30.0</v>
          </cell>
          <cell r="B332">
            <v>21</v>
          </cell>
          <cell r="C332">
            <v>30</v>
          </cell>
          <cell r="D332">
            <v>0</v>
          </cell>
          <cell r="E332" t="str">
            <v>CONST. PROYECTO INTEGRADO UNIDAD EDUCATIVA CARDENAL MAURER</v>
          </cell>
          <cell r="F332">
            <v>0</v>
          </cell>
          <cell r="G332">
            <v>0</v>
          </cell>
          <cell r="H332">
            <v>0</v>
          </cell>
          <cell r="I332">
            <v>1802005</v>
          </cell>
          <cell r="J332">
            <v>0</v>
          </cell>
          <cell r="K332">
            <v>0</v>
          </cell>
          <cell r="L332">
            <v>0</v>
          </cell>
          <cell r="M332">
            <v>1802005</v>
          </cell>
        </row>
        <row r="333">
          <cell r="A333" t="str">
            <v>21.73.0</v>
          </cell>
          <cell r="B333">
            <v>21</v>
          </cell>
          <cell r="C333">
            <v>73</v>
          </cell>
          <cell r="D333">
            <v>0</v>
          </cell>
          <cell r="E333" t="str">
            <v>CONST. UNIDAD EDUCATIVA  LECHUGUILLAS</v>
          </cell>
          <cell r="F333">
            <v>0</v>
          </cell>
          <cell r="G333">
            <v>0</v>
          </cell>
          <cell r="H333">
            <v>0</v>
          </cell>
          <cell r="I333">
            <v>1200000</v>
          </cell>
          <cell r="J333">
            <v>0</v>
          </cell>
          <cell r="K333">
            <v>0</v>
          </cell>
          <cell r="L333">
            <v>0</v>
          </cell>
          <cell r="M333">
            <v>1200000</v>
          </cell>
        </row>
        <row r="334">
          <cell r="A334" t="str">
            <v>21.74.0</v>
          </cell>
          <cell r="B334">
            <v>21</v>
          </cell>
          <cell r="C334">
            <v>74</v>
          </cell>
          <cell r="D334">
            <v>0</v>
          </cell>
          <cell r="E334" t="str">
            <v>AMPL. UNIDAD EDUCATIVA  TAPIAL</v>
          </cell>
          <cell r="F334">
            <v>0</v>
          </cell>
          <cell r="G334">
            <v>0</v>
          </cell>
          <cell r="H334">
            <v>0</v>
          </cell>
          <cell r="I334">
            <v>270000</v>
          </cell>
          <cell r="J334">
            <v>0</v>
          </cell>
          <cell r="K334">
            <v>0</v>
          </cell>
          <cell r="L334">
            <v>0</v>
          </cell>
          <cell r="M334">
            <v>270000</v>
          </cell>
        </row>
        <row r="335">
          <cell r="A335" t="str">
            <v>21.114.0</v>
          </cell>
          <cell r="B335">
            <v>21</v>
          </cell>
          <cell r="C335">
            <v>114</v>
          </cell>
          <cell r="D335">
            <v>0</v>
          </cell>
          <cell r="E335" t="str">
            <v>CONST. CAMBIO DE CUBIERTA U.E. GREGORIO REYNOLDS</v>
          </cell>
          <cell r="F335">
            <v>0</v>
          </cell>
          <cell r="G335">
            <v>0</v>
          </cell>
          <cell r="H335">
            <v>0</v>
          </cell>
          <cell r="I335">
            <v>100000</v>
          </cell>
          <cell r="J335">
            <v>0</v>
          </cell>
          <cell r="K335">
            <v>0</v>
          </cell>
          <cell r="L335">
            <v>0</v>
          </cell>
          <cell r="M335">
            <v>100000</v>
          </cell>
        </row>
        <row r="336">
          <cell r="A336" t="str">
            <v>21.115.0</v>
          </cell>
          <cell r="B336">
            <v>21</v>
          </cell>
          <cell r="C336">
            <v>115</v>
          </cell>
          <cell r="D336">
            <v>0</v>
          </cell>
          <cell r="E336" t="str">
            <v>CONST. OBRAS COMPLEMENTARIAS KINDER SAN ROQUE</v>
          </cell>
          <cell r="F336">
            <v>0</v>
          </cell>
          <cell r="G336">
            <v>0</v>
          </cell>
          <cell r="H336">
            <v>0</v>
          </cell>
          <cell r="I336">
            <v>97878</v>
          </cell>
          <cell r="J336">
            <v>0</v>
          </cell>
          <cell r="K336">
            <v>0</v>
          </cell>
          <cell r="L336">
            <v>0</v>
          </cell>
          <cell r="M336">
            <v>97878</v>
          </cell>
        </row>
        <row r="337">
          <cell r="A337" t="str">
            <v>21.116.0</v>
          </cell>
          <cell r="B337">
            <v>21</v>
          </cell>
          <cell r="C337">
            <v>116</v>
          </cell>
          <cell r="D337">
            <v>0</v>
          </cell>
          <cell r="E337" t="str">
            <v>CONST. OBRAS COMPLEMENTARIAS INTERNADO SURIMA</v>
          </cell>
          <cell r="F337">
            <v>0</v>
          </cell>
          <cell r="G337">
            <v>0</v>
          </cell>
          <cell r="H337">
            <v>0</v>
          </cell>
          <cell r="I337">
            <v>800000</v>
          </cell>
          <cell r="J337">
            <v>0</v>
          </cell>
          <cell r="K337">
            <v>0</v>
          </cell>
          <cell r="L337">
            <v>0</v>
          </cell>
          <cell r="M337">
            <v>800000</v>
          </cell>
        </row>
        <row r="338">
          <cell r="A338" t="str">
            <v>21.117.0</v>
          </cell>
          <cell r="B338">
            <v>21</v>
          </cell>
          <cell r="C338">
            <v>117</v>
          </cell>
          <cell r="D338">
            <v>0</v>
          </cell>
          <cell r="E338" t="str">
            <v>CONST. TINGLADO KINDER ECHEVERRIA</v>
          </cell>
          <cell r="F338">
            <v>0</v>
          </cell>
          <cell r="G338">
            <v>0</v>
          </cell>
          <cell r="H338">
            <v>0</v>
          </cell>
          <cell r="I338">
            <v>33900</v>
          </cell>
          <cell r="J338">
            <v>0</v>
          </cell>
          <cell r="K338">
            <v>0</v>
          </cell>
          <cell r="L338">
            <v>0</v>
          </cell>
          <cell r="M338">
            <v>33900</v>
          </cell>
        </row>
        <row r="339">
          <cell r="A339" t="str">
            <v>21.118.0</v>
          </cell>
          <cell r="B339">
            <v>21</v>
          </cell>
          <cell r="C339">
            <v>118</v>
          </cell>
          <cell r="D339">
            <v>0</v>
          </cell>
          <cell r="E339" t="str">
            <v>CONST. TINGLADO U. E.  ALBERTO BOHORQUEZ</v>
          </cell>
          <cell r="F339">
            <v>0</v>
          </cell>
          <cell r="G339">
            <v>0</v>
          </cell>
          <cell r="H339">
            <v>0</v>
          </cell>
          <cell r="I339">
            <v>1324800</v>
          </cell>
          <cell r="J339">
            <v>0</v>
          </cell>
          <cell r="K339">
            <v>0</v>
          </cell>
          <cell r="L339">
            <v>0</v>
          </cell>
          <cell r="M339">
            <v>1324800</v>
          </cell>
        </row>
        <row r="340">
          <cell r="A340" t="str">
            <v>21.350.0</v>
          </cell>
          <cell r="B340">
            <v>21</v>
          </cell>
          <cell r="C340">
            <v>350</v>
          </cell>
          <cell r="D340">
            <v>0</v>
          </cell>
          <cell r="E340" t="str">
            <v>CONST. SALON RECREATIVO UNIDAD EDUCATIVA ORURILLO</v>
          </cell>
          <cell r="F340">
            <v>0</v>
          </cell>
          <cell r="G340">
            <v>0</v>
          </cell>
          <cell r="H340">
            <v>0</v>
          </cell>
          <cell r="I340">
            <v>180000</v>
          </cell>
          <cell r="J340">
            <v>0</v>
          </cell>
          <cell r="K340">
            <v>0</v>
          </cell>
          <cell r="L340">
            <v>0</v>
          </cell>
          <cell r="M340">
            <v>180000</v>
          </cell>
        </row>
        <row r="341">
          <cell r="A341" t="str">
            <v>21.999.0</v>
          </cell>
          <cell r="B341">
            <v>21</v>
          </cell>
          <cell r="C341">
            <v>999</v>
          </cell>
          <cell r="D341">
            <v>0</v>
          </cell>
          <cell r="E341" t="str">
            <v>CONST. TINGLADO Y OBRAS COMPLEMENTARIAS U.E. MARAGUA</v>
          </cell>
          <cell r="F341">
            <v>0</v>
          </cell>
          <cell r="G341">
            <v>0</v>
          </cell>
          <cell r="H341">
            <v>0</v>
          </cell>
          <cell r="I341">
            <v>1320000</v>
          </cell>
          <cell r="J341">
            <v>0</v>
          </cell>
          <cell r="K341">
            <v>0</v>
          </cell>
          <cell r="L341">
            <v>0</v>
          </cell>
          <cell r="M341">
            <v>1320000</v>
          </cell>
        </row>
        <row r="342">
          <cell r="A342" t="str">
            <v>22.0.0</v>
          </cell>
          <cell r="B342">
            <v>22</v>
          </cell>
          <cell r="C342">
            <v>0</v>
          </cell>
          <cell r="D342">
            <v>0</v>
          </cell>
          <cell r="E342" t="str">
            <v>DESARROLLO Y PROMOCIÓN DEL DEPORTE</v>
          </cell>
          <cell r="F342">
            <v>306000</v>
          </cell>
          <cell r="G342">
            <v>2122061</v>
          </cell>
          <cell r="H342">
            <v>7024229</v>
          </cell>
          <cell r="I342">
            <v>12451174</v>
          </cell>
          <cell r="J342">
            <v>0</v>
          </cell>
          <cell r="K342">
            <v>0</v>
          </cell>
          <cell r="L342">
            <v>0</v>
          </cell>
          <cell r="M342">
            <v>21903464</v>
          </cell>
        </row>
        <row r="343">
          <cell r="A343" t="str">
            <v>22.0.1</v>
          </cell>
          <cell r="B343">
            <v>22</v>
          </cell>
          <cell r="C343">
            <v>0</v>
          </cell>
          <cell r="D343">
            <v>1</v>
          </cell>
          <cell r="E343" t="str">
            <v>MANTENIMIENTO Y MEJORAMIENTO INFRAESTRUCTURA DEPORTIVA MUNICIPAL</v>
          </cell>
          <cell r="F343">
            <v>0</v>
          </cell>
          <cell r="G343">
            <v>156800</v>
          </cell>
          <cell r="H343">
            <v>343200</v>
          </cell>
          <cell r="I343">
            <v>0</v>
          </cell>
          <cell r="J343">
            <v>0</v>
          </cell>
          <cell r="K343">
            <v>0</v>
          </cell>
          <cell r="L343">
            <v>0</v>
          </cell>
          <cell r="M343">
            <v>500000</v>
          </cell>
        </row>
        <row r="344">
          <cell r="A344" t="str">
            <v>22.0.3</v>
          </cell>
          <cell r="B344">
            <v>22</v>
          </cell>
          <cell r="C344">
            <v>0</v>
          </cell>
          <cell r="D344">
            <v>3</v>
          </cell>
          <cell r="E344" t="str">
            <v>MEJORAMIENTO Y REFACCION CAMPOS DEPORTIVOS D-2</v>
          </cell>
          <cell r="F344">
            <v>0</v>
          </cell>
          <cell r="G344">
            <v>35000</v>
          </cell>
          <cell r="H344">
            <v>65000</v>
          </cell>
          <cell r="I344">
            <v>0</v>
          </cell>
          <cell r="J344">
            <v>0</v>
          </cell>
          <cell r="K344">
            <v>0</v>
          </cell>
          <cell r="L344">
            <v>0</v>
          </cell>
          <cell r="M344">
            <v>100000</v>
          </cell>
        </row>
        <row r="345">
          <cell r="A345" t="str">
            <v>22.0.4</v>
          </cell>
          <cell r="B345">
            <v>22</v>
          </cell>
          <cell r="C345">
            <v>0</v>
          </cell>
          <cell r="D345">
            <v>4</v>
          </cell>
          <cell r="E345" t="str">
            <v>APOYO ACTIVIDADES DEPORTIVAS D-3</v>
          </cell>
          <cell r="F345">
            <v>0</v>
          </cell>
          <cell r="G345">
            <v>30000</v>
          </cell>
          <cell r="H345">
            <v>70000</v>
          </cell>
          <cell r="I345">
            <v>0</v>
          </cell>
          <cell r="J345">
            <v>0</v>
          </cell>
          <cell r="K345">
            <v>0</v>
          </cell>
          <cell r="L345">
            <v>0</v>
          </cell>
          <cell r="M345">
            <v>100000</v>
          </cell>
        </row>
        <row r="346">
          <cell r="A346" t="str">
            <v>22.0.5</v>
          </cell>
          <cell r="B346">
            <v>22</v>
          </cell>
          <cell r="C346">
            <v>0</v>
          </cell>
          <cell r="D346">
            <v>5</v>
          </cell>
          <cell r="E346" t="str">
            <v>MEJORAMIENTO Y REFACCION CAMPOS DEPORTIVOS D-3</v>
          </cell>
          <cell r="F346">
            <v>0</v>
          </cell>
          <cell r="G346">
            <v>20000</v>
          </cell>
          <cell r="H346">
            <v>30000</v>
          </cell>
          <cell r="I346">
            <v>0</v>
          </cell>
          <cell r="J346">
            <v>0</v>
          </cell>
          <cell r="K346">
            <v>0</v>
          </cell>
          <cell r="L346">
            <v>0</v>
          </cell>
          <cell r="M346">
            <v>50000</v>
          </cell>
        </row>
        <row r="347">
          <cell r="A347" t="str">
            <v>22.0.6</v>
          </cell>
          <cell r="B347">
            <v>22</v>
          </cell>
          <cell r="C347">
            <v>0</v>
          </cell>
          <cell r="D347">
            <v>6</v>
          </cell>
          <cell r="E347" t="str">
            <v>MEJORAMIENTO CAMPOS DEPORTIVOS D-4</v>
          </cell>
          <cell r="F347">
            <v>0</v>
          </cell>
          <cell r="G347">
            <v>65000</v>
          </cell>
          <cell r="H347">
            <v>35000</v>
          </cell>
          <cell r="I347">
            <v>0</v>
          </cell>
          <cell r="J347">
            <v>0</v>
          </cell>
          <cell r="K347">
            <v>0</v>
          </cell>
          <cell r="L347">
            <v>0</v>
          </cell>
          <cell r="M347">
            <v>100000</v>
          </cell>
        </row>
        <row r="348">
          <cell r="A348" t="str">
            <v>22.0.7</v>
          </cell>
          <cell r="B348">
            <v>22</v>
          </cell>
          <cell r="C348">
            <v>0</v>
          </cell>
          <cell r="D348">
            <v>7</v>
          </cell>
          <cell r="E348" t="str">
            <v>APOYO AL DEPORTE ASOCIADO COMPETITIVO MUNICIPAL</v>
          </cell>
          <cell r="F348">
            <v>0</v>
          </cell>
          <cell r="G348">
            <v>0</v>
          </cell>
          <cell r="H348">
            <v>575000</v>
          </cell>
          <cell r="I348">
            <v>65000</v>
          </cell>
          <cell r="J348">
            <v>0</v>
          </cell>
          <cell r="K348">
            <v>0</v>
          </cell>
          <cell r="L348">
            <v>0</v>
          </cell>
          <cell r="M348">
            <v>640000</v>
          </cell>
        </row>
        <row r="349">
          <cell r="A349" t="str">
            <v>22.0.8</v>
          </cell>
          <cell r="B349">
            <v>22</v>
          </cell>
          <cell r="C349">
            <v>0</v>
          </cell>
          <cell r="D349">
            <v>8</v>
          </cell>
          <cell r="E349" t="str">
            <v>FOMENTO AL DEPORTE ESTUDIANTIL EN FORMACION EN UNIDADES EDUCATIVAS DEL MUNICIPIO DE SUCRE</v>
          </cell>
          <cell r="F349">
            <v>0</v>
          </cell>
          <cell r="G349">
            <v>0</v>
          </cell>
          <cell r="H349">
            <v>720000</v>
          </cell>
          <cell r="I349">
            <v>0</v>
          </cell>
          <cell r="J349">
            <v>0</v>
          </cell>
          <cell r="K349">
            <v>0</v>
          </cell>
          <cell r="L349">
            <v>0</v>
          </cell>
          <cell r="M349">
            <v>720000</v>
          </cell>
        </row>
        <row r="350">
          <cell r="A350" t="str">
            <v>22.0.9</v>
          </cell>
          <cell r="B350">
            <v>22</v>
          </cell>
          <cell r="C350">
            <v>0</v>
          </cell>
          <cell r="D350">
            <v>9</v>
          </cell>
          <cell r="E350" t="str">
            <v xml:space="preserve">ACTIVIDADES DEL DEPORTE RECREATIVO MUNICIPAL </v>
          </cell>
          <cell r="F350">
            <v>0</v>
          </cell>
          <cell r="G350">
            <v>56761</v>
          </cell>
          <cell r="H350">
            <v>418239</v>
          </cell>
          <cell r="I350">
            <v>0</v>
          </cell>
          <cell r="J350">
            <v>0</v>
          </cell>
          <cell r="K350">
            <v>0</v>
          </cell>
          <cell r="L350">
            <v>0</v>
          </cell>
          <cell r="M350">
            <v>475000</v>
          </cell>
        </row>
        <row r="351">
          <cell r="A351" t="str">
            <v>22.0.10</v>
          </cell>
          <cell r="B351">
            <v>22</v>
          </cell>
          <cell r="C351">
            <v>0</v>
          </cell>
          <cell r="D351">
            <v>10</v>
          </cell>
          <cell r="E351" t="str">
            <v>ACTIVIDADES DEPORTIVAS DE PERSONAS CON CAPACIDADES DIFERENTES</v>
          </cell>
          <cell r="F351">
            <v>0</v>
          </cell>
          <cell r="G351">
            <v>8000</v>
          </cell>
          <cell r="H351">
            <v>127000</v>
          </cell>
          <cell r="I351">
            <v>0</v>
          </cell>
          <cell r="J351">
            <v>0</v>
          </cell>
          <cell r="K351">
            <v>0</v>
          </cell>
          <cell r="L351">
            <v>0</v>
          </cell>
          <cell r="M351">
            <v>135000</v>
          </cell>
        </row>
        <row r="352">
          <cell r="A352" t="str">
            <v>22.0.11</v>
          </cell>
          <cell r="B352">
            <v>22</v>
          </cell>
          <cell r="C352">
            <v>0</v>
          </cell>
          <cell r="D352">
            <v>11</v>
          </cell>
          <cell r="E352" t="str">
            <v xml:space="preserve">MANTENIMIENTO VILLA BOLIVARIANA </v>
          </cell>
          <cell r="F352">
            <v>147000</v>
          </cell>
          <cell r="G352">
            <v>148500</v>
          </cell>
          <cell r="H352">
            <v>64500</v>
          </cell>
          <cell r="I352">
            <v>0</v>
          </cell>
          <cell r="J352">
            <v>0</v>
          </cell>
          <cell r="K352">
            <v>0</v>
          </cell>
          <cell r="L352">
            <v>0</v>
          </cell>
          <cell r="M352">
            <v>360000</v>
          </cell>
        </row>
        <row r="353">
          <cell r="A353" t="str">
            <v>22.0.12</v>
          </cell>
          <cell r="B353">
            <v>22</v>
          </cell>
          <cell r="C353">
            <v>0</v>
          </cell>
          <cell r="D353">
            <v>12</v>
          </cell>
          <cell r="E353" t="str">
            <v xml:space="preserve">APOYO A EVENTOS DEPORTIVOS LOCALES NACIONALES E INTERNACIONALES </v>
          </cell>
          <cell r="F353">
            <v>0</v>
          </cell>
          <cell r="G353">
            <v>45000</v>
          </cell>
          <cell r="H353">
            <v>240000</v>
          </cell>
          <cell r="I353">
            <v>0</v>
          </cell>
          <cell r="J353">
            <v>0</v>
          </cell>
          <cell r="K353">
            <v>0</v>
          </cell>
          <cell r="L353">
            <v>0</v>
          </cell>
          <cell r="M353">
            <v>285000</v>
          </cell>
        </row>
        <row r="354">
          <cell r="A354" t="str">
            <v>22.0.14</v>
          </cell>
          <cell r="B354">
            <v>22</v>
          </cell>
          <cell r="C354">
            <v>0</v>
          </cell>
          <cell r="D354">
            <v>14</v>
          </cell>
          <cell r="E354" t="str">
            <v>IMPLEMENTACION PROGRAMA JUEGOS ESTUDIANTILES TRASANDINOS</v>
          </cell>
          <cell r="F354">
            <v>0</v>
          </cell>
          <cell r="G354">
            <v>0</v>
          </cell>
          <cell r="H354">
            <v>300000</v>
          </cell>
          <cell r="I354">
            <v>0</v>
          </cell>
          <cell r="J354">
            <v>0</v>
          </cell>
          <cell r="K354">
            <v>0</v>
          </cell>
          <cell r="L354">
            <v>0</v>
          </cell>
          <cell r="M354">
            <v>300000</v>
          </cell>
        </row>
        <row r="355">
          <cell r="A355" t="str">
            <v>22.0.15</v>
          </cell>
          <cell r="B355">
            <v>22</v>
          </cell>
          <cell r="C355">
            <v>0</v>
          </cell>
          <cell r="D355">
            <v>15</v>
          </cell>
          <cell r="E355" t="str">
            <v xml:space="preserve">PREMIACION Y DISTINCION A DEPORTISTAS DESTACADOS EN EVENTOS OFICIALES </v>
          </cell>
          <cell r="F355">
            <v>0</v>
          </cell>
          <cell r="G355">
            <v>100000</v>
          </cell>
          <cell r="H355">
            <v>0</v>
          </cell>
          <cell r="I355">
            <v>0</v>
          </cell>
          <cell r="J355">
            <v>0</v>
          </cell>
          <cell r="K355">
            <v>0</v>
          </cell>
          <cell r="L355">
            <v>0</v>
          </cell>
          <cell r="M355">
            <v>100000</v>
          </cell>
        </row>
        <row r="356">
          <cell r="A356" t="str">
            <v>22.0.16</v>
          </cell>
          <cell r="B356">
            <v>22</v>
          </cell>
          <cell r="C356">
            <v>0</v>
          </cell>
          <cell r="D356">
            <v>16</v>
          </cell>
          <cell r="E356" t="str">
            <v>ACTIVIDADES DEPORTIVAS DEL ADULTO MAYOR</v>
          </cell>
          <cell r="F356">
            <v>0</v>
          </cell>
          <cell r="G356">
            <v>55000</v>
          </cell>
          <cell r="H356">
            <v>145000</v>
          </cell>
          <cell r="I356">
            <v>0</v>
          </cell>
          <cell r="J356">
            <v>0</v>
          </cell>
          <cell r="K356">
            <v>0</v>
          </cell>
          <cell r="L356">
            <v>0</v>
          </cell>
          <cell r="M356">
            <v>200000</v>
          </cell>
        </row>
        <row r="357">
          <cell r="A357" t="str">
            <v>22.0.18</v>
          </cell>
          <cell r="B357">
            <v>22</v>
          </cell>
          <cell r="C357">
            <v>0</v>
          </cell>
          <cell r="D357">
            <v>18</v>
          </cell>
          <cell r="E357" t="str">
            <v>CENTRO DE ENTRENAMIENTO INTENSIVO</v>
          </cell>
          <cell r="F357">
            <v>0</v>
          </cell>
          <cell r="G357">
            <v>140000</v>
          </cell>
          <cell r="H357">
            <v>660000</v>
          </cell>
          <cell r="I357">
            <v>0</v>
          </cell>
          <cell r="J357">
            <v>0</v>
          </cell>
          <cell r="K357">
            <v>0</v>
          </cell>
          <cell r="L357">
            <v>0</v>
          </cell>
          <cell r="M357">
            <v>800000</v>
          </cell>
        </row>
        <row r="358">
          <cell r="A358" t="str">
            <v>22.0.20</v>
          </cell>
          <cell r="B358">
            <v>22</v>
          </cell>
          <cell r="C358">
            <v>0</v>
          </cell>
          <cell r="D358">
            <v>20</v>
          </cell>
          <cell r="E358" t="str">
            <v>DEPORTE ESTUDIANTIL EN FORMACION ESCUELAS DEPORTIVAS MUNICIPALES</v>
          </cell>
          <cell r="F358">
            <v>0</v>
          </cell>
          <cell r="G358">
            <v>456000</v>
          </cell>
          <cell r="H358">
            <v>969000</v>
          </cell>
          <cell r="I358">
            <v>0</v>
          </cell>
          <cell r="J358">
            <v>0</v>
          </cell>
          <cell r="K358">
            <v>0</v>
          </cell>
          <cell r="L358">
            <v>0</v>
          </cell>
          <cell r="M358">
            <v>1425000</v>
          </cell>
        </row>
        <row r="359">
          <cell r="A359" t="str">
            <v>22.0.21</v>
          </cell>
          <cell r="B359">
            <v>22</v>
          </cell>
          <cell r="C359">
            <v>0</v>
          </cell>
          <cell r="D359">
            <v>21</v>
          </cell>
          <cell r="E359" t="str">
            <v>FORTALECIMIENTO ACTIVIDADES DEPORTIVAS D-6</v>
          </cell>
          <cell r="F359">
            <v>0</v>
          </cell>
          <cell r="G359">
            <v>36000</v>
          </cell>
          <cell r="H359">
            <v>124000</v>
          </cell>
          <cell r="I359">
            <v>0</v>
          </cell>
          <cell r="J359">
            <v>0</v>
          </cell>
          <cell r="K359">
            <v>0</v>
          </cell>
          <cell r="L359">
            <v>0</v>
          </cell>
          <cell r="M359">
            <v>160000</v>
          </cell>
        </row>
        <row r="360">
          <cell r="A360" t="str">
            <v>22.0.22</v>
          </cell>
          <cell r="B360">
            <v>22</v>
          </cell>
          <cell r="C360">
            <v>0</v>
          </cell>
          <cell r="D360">
            <v>22</v>
          </cell>
          <cell r="E360" t="str">
            <v>FOMENTO AL DEPORTE D-7</v>
          </cell>
          <cell r="F360">
            <v>0</v>
          </cell>
          <cell r="G360">
            <v>0</v>
          </cell>
          <cell r="H360">
            <v>100000</v>
          </cell>
          <cell r="I360">
            <v>0</v>
          </cell>
          <cell r="J360">
            <v>0</v>
          </cell>
          <cell r="K360">
            <v>0</v>
          </cell>
          <cell r="L360">
            <v>0</v>
          </cell>
          <cell r="M360">
            <v>100000</v>
          </cell>
        </row>
        <row r="361">
          <cell r="A361" t="str">
            <v>22.0.23</v>
          </cell>
          <cell r="B361">
            <v>22</v>
          </cell>
          <cell r="C361">
            <v>0</v>
          </cell>
          <cell r="D361">
            <v>23</v>
          </cell>
          <cell r="E361" t="str">
            <v>CIRCUITO TURISTICO DE AUTOMOVILISMO TOMAS KATARI D-8</v>
          </cell>
          <cell r="F361">
            <v>0</v>
          </cell>
          <cell r="G361">
            <v>8000</v>
          </cell>
          <cell r="H361">
            <v>12000</v>
          </cell>
          <cell r="I361">
            <v>0</v>
          </cell>
          <cell r="J361">
            <v>0</v>
          </cell>
          <cell r="K361">
            <v>0</v>
          </cell>
          <cell r="L361">
            <v>0</v>
          </cell>
          <cell r="M361">
            <v>20000</v>
          </cell>
        </row>
        <row r="362">
          <cell r="A362" t="str">
            <v>22.0.24</v>
          </cell>
          <cell r="B362">
            <v>22</v>
          </cell>
          <cell r="C362">
            <v>0</v>
          </cell>
          <cell r="D362">
            <v>24</v>
          </cell>
          <cell r="E362" t="str">
            <v>GESTION DE SERVICIOS DEPORTIVOS</v>
          </cell>
          <cell r="F362">
            <v>159000</v>
          </cell>
          <cell r="G362">
            <v>107000</v>
          </cell>
          <cell r="H362">
            <v>81290</v>
          </cell>
          <cell r="I362">
            <v>52710</v>
          </cell>
          <cell r="J362">
            <v>0</v>
          </cell>
          <cell r="K362">
            <v>0</v>
          </cell>
          <cell r="L362">
            <v>0</v>
          </cell>
          <cell r="M362">
            <v>400000</v>
          </cell>
        </row>
        <row r="363">
          <cell r="A363" t="str">
            <v>22.0.25</v>
          </cell>
          <cell r="B363">
            <v>22</v>
          </cell>
          <cell r="C363">
            <v>0</v>
          </cell>
          <cell r="D363">
            <v>25</v>
          </cell>
          <cell r="E363" t="str">
            <v>EQUIPAMIENTO VILLA BOLIVARIANA</v>
          </cell>
          <cell r="F363">
            <v>0</v>
          </cell>
          <cell r="G363">
            <v>40000</v>
          </cell>
          <cell r="H363">
            <v>210000</v>
          </cell>
          <cell r="I363">
            <v>0</v>
          </cell>
          <cell r="J363">
            <v>0</v>
          </cell>
          <cell r="K363">
            <v>0</v>
          </cell>
          <cell r="L363">
            <v>0</v>
          </cell>
          <cell r="M363">
            <v>250000</v>
          </cell>
        </row>
        <row r="364">
          <cell r="A364" t="str">
            <v>22.0.26</v>
          </cell>
          <cell r="B364">
            <v>22</v>
          </cell>
          <cell r="C364">
            <v>0</v>
          </cell>
          <cell r="D364">
            <v>26</v>
          </cell>
          <cell r="E364" t="str">
            <v>PROMOCION DEPORTE RECREATIVO D-4</v>
          </cell>
          <cell r="F364">
            <v>0</v>
          </cell>
          <cell r="G364">
            <v>15000</v>
          </cell>
          <cell r="H364">
            <v>85000</v>
          </cell>
          <cell r="I364">
            <v>0</v>
          </cell>
          <cell r="J364">
            <v>0</v>
          </cell>
          <cell r="K364">
            <v>0</v>
          </cell>
          <cell r="L364">
            <v>0</v>
          </cell>
          <cell r="M364">
            <v>100000</v>
          </cell>
        </row>
        <row r="365">
          <cell r="A365" t="str">
            <v>22.0.28</v>
          </cell>
          <cell r="B365">
            <v>22</v>
          </cell>
          <cell r="C365">
            <v>0</v>
          </cell>
          <cell r="D365">
            <v>28</v>
          </cell>
          <cell r="E365" t="str">
            <v>FORTALECIMIENTO ACTIVIDADES DEPORTIVAS D-8</v>
          </cell>
          <cell r="F365">
            <v>0</v>
          </cell>
          <cell r="G365">
            <v>50000</v>
          </cell>
          <cell r="H365">
            <v>120000</v>
          </cell>
          <cell r="I365">
            <v>0</v>
          </cell>
          <cell r="J365">
            <v>0</v>
          </cell>
          <cell r="K365">
            <v>0</v>
          </cell>
          <cell r="L365">
            <v>0</v>
          </cell>
          <cell r="M365">
            <v>170000</v>
          </cell>
        </row>
        <row r="366">
          <cell r="A366" t="str">
            <v>22.0.29</v>
          </cell>
          <cell r="B366">
            <v>22</v>
          </cell>
          <cell r="C366">
            <v>0</v>
          </cell>
          <cell r="D366">
            <v>29</v>
          </cell>
          <cell r="E366" t="str">
            <v>CAMPEONATO MULTIDICIPLINARIO INTER DISTRITAL</v>
          </cell>
          <cell r="F366">
            <v>0</v>
          </cell>
          <cell r="G366">
            <v>40000</v>
          </cell>
          <cell r="H366">
            <v>200000</v>
          </cell>
          <cell r="I366">
            <v>0</v>
          </cell>
          <cell r="J366">
            <v>0</v>
          </cell>
          <cell r="K366">
            <v>0</v>
          </cell>
          <cell r="L366">
            <v>0</v>
          </cell>
          <cell r="M366">
            <v>240000</v>
          </cell>
        </row>
        <row r="367">
          <cell r="A367" t="str">
            <v>22.0.30</v>
          </cell>
          <cell r="B367">
            <v>22</v>
          </cell>
          <cell r="C367">
            <v>0</v>
          </cell>
          <cell r="D367">
            <v>30</v>
          </cell>
          <cell r="E367" t="str">
            <v>PROMOCION DEPORTE RECREATIVO D-5</v>
          </cell>
          <cell r="F367">
            <v>0</v>
          </cell>
          <cell r="G367">
            <v>10000</v>
          </cell>
          <cell r="H367">
            <v>30000</v>
          </cell>
          <cell r="I367">
            <v>0</v>
          </cell>
          <cell r="J367">
            <v>0</v>
          </cell>
          <cell r="K367">
            <v>0</v>
          </cell>
          <cell r="L367">
            <v>0</v>
          </cell>
          <cell r="M367">
            <v>40000</v>
          </cell>
        </row>
        <row r="368">
          <cell r="A368" t="str">
            <v>22.0.32</v>
          </cell>
          <cell r="B368">
            <v>22</v>
          </cell>
          <cell r="C368">
            <v>0</v>
          </cell>
          <cell r="D368">
            <v>32</v>
          </cell>
          <cell r="E368" t="str">
            <v>APOYO A EVENTOS NACIONALES DEL DEPORTE ASOCIADO</v>
          </cell>
          <cell r="F368">
            <v>0</v>
          </cell>
          <cell r="G368">
            <v>100000</v>
          </cell>
          <cell r="H368">
            <v>700000</v>
          </cell>
          <cell r="I368">
            <v>0</v>
          </cell>
          <cell r="J368">
            <v>0</v>
          </cell>
          <cell r="K368">
            <v>0</v>
          </cell>
          <cell r="L368">
            <v>0</v>
          </cell>
          <cell r="M368">
            <v>800000</v>
          </cell>
        </row>
        <row r="369">
          <cell r="A369" t="str">
            <v>22.0.34</v>
          </cell>
          <cell r="B369">
            <v>22</v>
          </cell>
          <cell r="C369">
            <v>0</v>
          </cell>
          <cell r="D369">
            <v>34</v>
          </cell>
          <cell r="E369" t="str">
            <v>JUEGOS DEPORTIVOS EST. PLURINACIONALES FASE M. DEP. NIVEL SECUNDARIO PRIMARIO 2017</v>
          </cell>
          <cell r="F369">
            <v>0</v>
          </cell>
          <cell r="G369">
            <v>400000</v>
          </cell>
          <cell r="H369">
            <v>600000</v>
          </cell>
          <cell r="I369">
            <v>0</v>
          </cell>
          <cell r="J369">
            <v>0</v>
          </cell>
          <cell r="K369">
            <v>0</v>
          </cell>
          <cell r="L369">
            <v>0</v>
          </cell>
          <cell r="M369">
            <v>1000000</v>
          </cell>
        </row>
        <row r="370">
          <cell r="A370" t="str">
            <v>22.6.0</v>
          </cell>
          <cell r="B370">
            <v>22</v>
          </cell>
          <cell r="C370">
            <v>6</v>
          </cell>
          <cell r="D370">
            <v>0</v>
          </cell>
          <cell r="E370" t="str">
            <v>CONST. OBRAS COMPLEMENTARIAS TINGLADO LLINFI</v>
          </cell>
          <cell r="F370">
            <v>0</v>
          </cell>
          <cell r="G370">
            <v>0</v>
          </cell>
          <cell r="H370">
            <v>0</v>
          </cell>
          <cell r="I370">
            <v>245000</v>
          </cell>
          <cell r="J370">
            <v>0</v>
          </cell>
          <cell r="K370">
            <v>0</v>
          </cell>
          <cell r="L370">
            <v>0</v>
          </cell>
          <cell r="M370">
            <v>245000</v>
          </cell>
        </row>
        <row r="371">
          <cell r="A371" t="str">
            <v>22.10.0</v>
          </cell>
          <cell r="B371">
            <v>22</v>
          </cell>
          <cell r="C371">
            <v>10</v>
          </cell>
          <cell r="D371">
            <v>0</v>
          </cell>
          <cell r="E371" t="str">
            <v>CONST. CAMPO DEPORTIVO COMUNIDAD MOLLE KASA</v>
          </cell>
          <cell r="F371">
            <v>0</v>
          </cell>
          <cell r="G371">
            <v>0</v>
          </cell>
          <cell r="H371">
            <v>0</v>
          </cell>
          <cell r="I371">
            <v>121275</v>
          </cell>
          <cell r="J371">
            <v>0</v>
          </cell>
          <cell r="K371">
            <v>0</v>
          </cell>
          <cell r="L371">
            <v>0</v>
          </cell>
          <cell r="M371">
            <v>121275</v>
          </cell>
        </row>
        <row r="372">
          <cell r="A372" t="str">
            <v>22.11.0</v>
          </cell>
          <cell r="B372">
            <v>22</v>
          </cell>
          <cell r="C372">
            <v>11</v>
          </cell>
          <cell r="D372">
            <v>0</v>
          </cell>
          <cell r="E372" t="str">
            <v>CONST. CANCHA DE FUTSAL VALLE HERMOSO</v>
          </cell>
          <cell r="F372">
            <v>0</v>
          </cell>
          <cell r="G372">
            <v>0</v>
          </cell>
          <cell r="H372">
            <v>0</v>
          </cell>
          <cell r="I372">
            <v>1088000</v>
          </cell>
          <cell r="J372">
            <v>0</v>
          </cell>
          <cell r="K372">
            <v>0</v>
          </cell>
          <cell r="L372">
            <v>0</v>
          </cell>
          <cell r="M372">
            <v>1088000</v>
          </cell>
        </row>
        <row r="373">
          <cell r="A373" t="str">
            <v>22.16.0</v>
          </cell>
          <cell r="B373">
            <v>22</v>
          </cell>
          <cell r="C373">
            <v>16</v>
          </cell>
          <cell r="D373">
            <v>0</v>
          </cell>
          <cell r="E373" t="str">
            <v>CONST. COMPLEJO DEPORTIVO CULTURAL SAN CRISTOBAL</v>
          </cell>
          <cell r="F373">
            <v>0</v>
          </cell>
          <cell r="G373">
            <v>0</v>
          </cell>
          <cell r="H373">
            <v>0</v>
          </cell>
          <cell r="I373">
            <v>1000000</v>
          </cell>
          <cell r="J373">
            <v>0</v>
          </cell>
          <cell r="K373">
            <v>0</v>
          </cell>
          <cell r="L373">
            <v>0</v>
          </cell>
          <cell r="M373">
            <v>1000000</v>
          </cell>
        </row>
        <row r="374">
          <cell r="A374" t="str">
            <v>22.21.0</v>
          </cell>
          <cell r="B374">
            <v>22</v>
          </cell>
          <cell r="C374">
            <v>21</v>
          </cell>
          <cell r="D374">
            <v>0</v>
          </cell>
          <cell r="E374" t="str">
            <v>CONST. TINGLADO CAMPO DEPORTIVO LA PROSPERINA</v>
          </cell>
          <cell r="F374">
            <v>0</v>
          </cell>
          <cell r="G374">
            <v>0</v>
          </cell>
          <cell r="H374">
            <v>0</v>
          </cell>
          <cell r="I374">
            <v>800000</v>
          </cell>
          <cell r="J374">
            <v>0</v>
          </cell>
          <cell r="K374">
            <v>0</v>
          </cell>
          <cell r="L374">
            <v>0</v>
          </cell>
          <cell r="M374">
            <v>800000</v>
          </cell>
        </row>
        <row r="375">
          <cell r="A375" t="str">
            <v>22.25.0</v>
          </cell>
          <cell r="B375">
            <v>22</v>
          </cell>
          <cell r="C375">
            <v>25</v>
          </cell>
          <cell r="D375">
            <v>0</v>
          </cell>
          <cell r="E375" t="str">
            <v>MEJ. CAMPO DEPORTIVO ALTO JAPON</v>
          </cell>
          <cell r="F375">
            <v>0</v>
          </cell>
          <cell r="G375">
            <v>0</v>
          </cell>
          <cell r="H375">
            <v>0</v>
          </cell>
          <cell r="I375">
            <v>600000</v>
          </cell>
          <cell r="J375">
            <v>0</v>
          </cell>
          <cell r="K375">
            <v>0</v>
          </cell>
          <cell r="L375">
            <v>0</v>
          </cell>
          <cell r="M375">
            <v>600000</v>
          </cell>
        </row>
        <row r="376">
          <cell r="A376" t="str">
            <v>22.28.0</v>
          </cell>
          <cell r="B376">
            <v>22</v>
          </cell>
          <cell r="C376">
            <v>28</v>
          </cell>
          <cell r="D376">
            <v>0</v>
          </cell>
          <cell r="E376" t="str">
            <v>CONST. TINGLADO CAMPO DEPORTIVO  PAJCHIRI.</v>
          </cell>
          <cell r="F376">
            <v>0</v>
          </cell>
          <cell r="G376">
            <v>0</v>
          </cell>
          <cell r="H376">
            <v>0</v>
          </cell>
          <cell r="I376">
            <v>1500000</v>
          </cell>
          <cell r="J376">
            <v>0</v>
          </cell>
          <cell r="K376">
            <v>0</v>
          </cell>
          <cell r="L376">
            <v>0</v>
          </cell>
          <cell r="M376">
            <v>1500000</v>
          </cell>
        </row>
        <row r="377">
          <cell r="A377" t="str">
            <v>22.41.0</v>
          </cell>
          <cell r="B377">
            <v>22</v>
          </cell>
          <cell r="C377">
            <v>41</v>
          </cell>
          <cell r="D377">
            <v>0</v>
          </cell>
          <cell r="E377" t="str">
            <v>CONST. CAMPO DEPORTIVO MULTIFUNCIONAL BARRIO PALTALOMA</v>
          </cell>
          <cell r="F377">
            <v>0</v>
          </cell>
          <cell r="G377">
            <v>0</v>
          </cell>
          <cell r="H377">
            <v>0</v>
          </cell>
          <cell r="I377">
            <v>926960</v>
          </cell>
          <cell r="J377">
            <v>0</v>
          </cell>
          <cell r="K377">
            <v>0</v>
          </cell>
          <cell r="L377">
            <v>0</v>
          </cell>
          <cell r="M377">
            <v>926960</v>
          </cell>
        </row>
        <row r="378">
          <cell r="A378" t="str">
            <v>22.42.0</v>
          </cell>
          <cell r="B378">
            <v>22</v>
          </cell>
          <cell r="C378">
            <v>42</v>
          </cell>
          <cell r="D378">
            <v>0</v>
          </cell>
          <cell r="E378" t="str">
            <v>CONST. CONSTRUCCION CAMPO DEPORTIVO MULTIFUNCIONAL BARRIO CESSA</v>
          </cell>
          <cell r="F378">
            <v>0</v>
          </cell>
          <cell r="G378">
            <v>0</v>
          </cell>
          <cell r="H378">
            <v>0</v>
          </cell>
          <cell r="I378">
            <v>602409</v>
          </cell>
          <cell r="J378">
            <v>0</v>
          </cell>
          <cell r="K378">
            <v>0</v>
          </cell>
          <cell r="L378">
            <v>0</v>
          </cell>
          <cell r="M378">
            <v>602409</v>
          </cell>
        </row>
        <row r="379">
          <cell r="A379" t="str">
            <v>22.43.0</v>
          </cell>
          <cell r="B379">
            <v>22</v>
          </cell>
          <cell r="C379">
            <v>43</v>
          </cell>
          <cell r="D379">
            <v>0</v>
          </cell>
          <cell r="E379" t="str">
            <v>CONST. PORTERIA CAMPO DEPORTIVO ALTO SAN JUANILLO</v>
          </cell>
          <cell r="F379">
            <v>0</v>
          </cell>
          <cell r="G379">
            <v>0</v>
          </cell>
          <cell r="H379">
            <v>0</v>
          </cell>
          <cell r="I379">
            <v>341880</v>
          </cell>
          <cell r="J379">
            <v>0</v>
          </cell>
          <cell r="K379">
            <v>0</v>
          </cell>
          <cell r="L379">
            <v>0</v>
          </cell>
          <cell r="M379">
            <v>341880</v>
          </cell>
        </row>
        <row r="380">
          <cell r="A380" t="str">
            <v>22.44.0</v>
          </cell>
          <cell r="B380">
            <v>22</v>
          </cell>
          <cell r="C380">
            <v>44</v>
          </cell>
          <cell r="D380">
            <v>0</v>
          </cell>
          <cell r="E380" t="str">
            <v>CONST. CAMPO DEPORTIVO ALTO SAN MARTIN</v>
          </cell>
          <cell r="F380">
            <v>0</v>
          </cell>
          <cell r="G380">
            <v>0</v>
          </cell>
          <cell r="H380">
            <v>0</v>
          </cell>
          <cell r="I380">
            <v>400000</v>
          </cell>
          <cell r="J380">
            <v>0</v>
          </cell>
          <cell r="K380">
            <v>0</v>
          </cell>
          <cell r="L380">
            <v>0</v>
          </cell>
          <cell r="M380">
            <v>400000</v>
          </cell>
        </row>
        <row r="381">
          <cell r="A381" t="str">
            <v>22.45.0</v>
          </cell>
          <cell r="B381">
            <v>22</v>
          </cell>
          <cell r="C381">
            <v>45</v>
          </cell>
          <cell r="D381">
            <v>0</v>
          </cell>
          <cell r="E381" t="str">
            <v>CONST. ENMALLADO CAMPO DEPORTIVO CHAYANTA</v>
          </cell>
          <cell r="F381">
            <v>0</v>
          </cell>
          <cell r="G381">
            <v>0</v>
          </cell>
          <cell r="H381">
            <v>0</v>
          </cell>
          <cell r="I381">
            <v>99055</v>
          </cell>
          <cell r="J381">
            <v>0</v>
          </cell>
          <cell r="K381">
            <v>0</v>
          </cell>
          <cell r="L381">
            <v>0</v>
          </cell>
          <cell r="M381">
            <v>99055</v>
          </cell>
        </row>
        <row r="382">
          <cell r="A382" t="str">
            <v>22.46.0</v>
          </cell>
          <cell r="B382">
            <v>22</v>
          </cell>
          <cell r="C382">
            <v>46</v>
          </cell>
          <cell r="D382">
            <v>0</v>
          </cell>
          <cell r="E382" t="str">
            <v>CONST. CAMPO DEPORTIVO BARRIO ICLA</v>
          </cell>
          <cell r="F382">
            <v>0</v>
          </cell>
          <cell r="G382">
            <v>0</v>
          </cell>
          <cell r="H382">
            <v>0</v>
          </cell>
          <cell r="I382">
            <v>397959</v>
          </cell>
          <cell r="J382">
            <v>0</v>
          </cell>
          <cell r="K382">
            <v>0</v>
          </cell>
          <cell r="L382">
            <v>0</v>
          </cell>
          <cell r="M382">
            <v>397959</v>
          </cell>
        </row>
        <row r="383">
          <cell r="A383" t="str">
            <v>22.47.0</v>
          </cell>
          <cell r="B383">
            <v>22</v>
          </cell>
          <cell r="C383">
            <v>47</v>
          </cell>
          <cell r="D383">
            <v>0</v>
          </cell>
          <cell r="E383" t="str">
            <v>CONST. CAMPO DEPORTIVO BARRIO HERA PAMPA</v>
          </cell>
          <cell r="F383">
            <v>0</v>
          </cell>
          <cell r="G383">
            <v>0</v>
          </cell>
          <cell r="H383">
            <v>0</v>
          </cell>
          <cell r="I383">
            <v>341202</v>
          </cell>
          <cell r="J383">
            <v>0</v>
          </cell>
          <cell r="K383">
            <v>0</v>
          </cell>
          <cell r="L383">
            <v>0</v>
          </cell>
          <cell r="M383">
            <v>341202</v>
          </cell>
        </row>
        <row r="384">
          <cell r="A384" t="str">
            <v>22.48.0</v>
          </cell>
          <cell r="B384">
            <v>22</v>
          </cell>
          <cell r="C384">
            <v>48</v>
          </cell>
          <cell r="D384">
            <v>0</v>
          </cell>
          <cell r="E384" t="str">
            <v>CONST. CAMPO DEPORTIVO BARRIO SR. DE SANTIAGO</v>
          </cell>
          <cell r="F384">
            <v>0</v>
          </cell>
          <cell r="G384">
            <v>0</v>
          </cell>
          <cell r="H384">
            <v>0</v>
          </cell>
          <cell r="I384">
            <v>541724</v>
          </cell>
          <cell r="J384">
            <v>0</v>
          </cell>
          <cell r="K384">
            <v>0</v>
          </cell>
          <cell r="L384">
            <v>0</v>
          </cell>
          <cell r="M384">
            <v>541724</v>
          </cell>
        </row>
        <row r="385">
          <cell r="A385" t="str">
            <v>22.49.0</v>
          </cell>
          <cell r="B385">
            <v>22</v>
          </cell>
          <cell r="C385">
            <v>49</v>
          </cell>
          <cell r="D385">
            <v>0</v>
          </cell>
          <cell r="E385" t="str">
            <v>CONST. CAMPO DEPORTIVO POLIFUNCIONAL AZARI BAJA</v>
          </cell>
          <cell r="F385">
            <v>0</v>
          </cell>
          <cell r="G385">
            <v>0</v>
          </cell>
          <cell r="H385">
            <v>0</v>
          </cell>
          <cell r="I385">
            <v>200000</v>
          </cell>
          <cell r="J385">
            <v>0</v>
          </cell>
          <cell r="K385">
            <v>0</v>
          </cell>
          <cell r="L385">
            <v>0</v>
          </cell>
          <cell r="M385">
            <v>200000</v>
          </cell>
        </row>
        <row r="386">
          <cell r="A386" t="str">
            <v>22.50.0</v>
          </cell>
          <cell r="B386">
            <v>22</v>
          </cell>
          <cell r="C386">
            <v>50</v>
          </cell>
          <cell r="D386">
            <v>0</v>
          </cell>
          <cell r="E386" t="str">
            <v xml:space="preserve">CONST. TINGLADO  COMUNIDAD THAQOS </v>
          </cell>
          <cell r="F386">
            <v>0</v>
          </cell>
          <cell r="G386">
            <v>0</v>
          </cell>
          <cell r="H386">
            <v>0</v>
          </cell>
          <cell r="I386">
            <v>400000</v>
          </cell>
          <cell r="J386">
            <v>0</v>
          </cell>
          <cell r="K386">
            <v>0</v>
          </cell>
          <cell r="L386">
            <v>0</v>
          </cell>
          <cell r="M386">
            <v>400000</v>
          </cell>
        </row>
        <row r="387">
          <cell r="A387" t="str">
            <v>22.51.0</v>
          </cell>
          <cell r="B387">
            <v>22</v>
          </cell>
          <cell r="C387">
            <v>51</v>
          </cell>
          <cell r="D387">
            <v>0</v>
          </cell>
          <cell r="E387" t="str">
            <v>CONST. CAMPO DE FUTBOL COMUNIDAD COLLPA GANDE</v>
          </cell>
          <cell r="F387">
            <v>0</v>
          </cell>
          <cell r="G387">
            <v>0</v>
          </cell>
          <cell r="H387">
            <v>0</v>
          </cell>
          <cell r="I387">
            <v>176000</v>
          </cell>
          <cell r="J387">
            <v>0</v>
          </cell>
          <cell r="K387">
            <v>0</v>
          </cell>
          <cell r="L387">
            <v>0</v>
          </cell>
          <cell r="M387">
            <v>176000</v>
          </cell>
        </row>
        <row r="388">
          <cell r="A388" t="str">
            <v>22.52.0</v>
          </cell>
          <cell r="B388">
            <v>22</v>
          </cell>
          <cell r="C388">
            <v>52</v>
          </cell>
          <cell r="D388">
            <v>0</v>
          </cell>
          <cell r="E388" t="str">
            <v>CONST. CAMPO DEPORTIVO POLIFUNCIONAL ALTO ARUMI</v>
          </cell>
          <cell r="F388">
            <v>0</v>
          </cell>
          <cell r="G388">
            <v>0</v>
          </cell>
          <cell r="H388">
            <v>0</v>
          </cell>
          <cell r="I388">
            <v>160000</v>
          </cell>
          <cell r="J388">
            <v>0</v>
          </cell>
          <cell r="K388">
            <v>0</v>
          </cell>
          <cell r="L388">
            <v>0</v>
          </cell>
          <cell r="M388">
            <v>160000</v>
          </cell>
        </row>
        <row r="389">
          <cell r="A389" t="str">
            <v>22.53.0</v>
          </cell>
          <cell r="B389">
            <v>22</v>
          </cell>
          <cell r="C389">
            <v>53</v>
          </cell>
          <cell r="D389">
            <v>0</v>
          </cell>
          <cell r="E389" t="str">
            <v xml:space="preserve">CONST. TINGLADO COMUNIDAD CHARCOMA </v>
          </cell>
          <cell r="F389">
            <v>0</v>
          </cell>
          <cell r="G389">
            <v>0</v>
          </cell>
          <cell r="H389">
            <v>0</v>
          </cell>
          <cell r="I389">
            <v>400000</v>
          </cell>
          <cell r="J389">
            <v>0</v>
          </cell>
          <cell r="K389">
            <v>0</v>
          </cell>
          <cell r="L389">
            <v>0</v>
          </cell>
          <cell r="M389">
            <v>400000</v>
          </cell>
        </row>
        <row r="390">
          <cell r="A390" t="str">
            <v>22.54.0</v>
          </cell>
          <cell r="B390">
            <v>22</v>
          </cell>
          <cell r="C390">
            <v>54</v>
          </cell>
          <cell r="D390">
            <v>0</v>
          </cell>
          <cell r="E390" t="str">
            <v>REFAC. CAMPO DEPORTIVO VALLE HERMOSO J.V. VALLE HERMOSO</v>
          </cell>
          <cell r="F390">
            <v>0</v>
          </cell>
          <cell r="G390">
            <v>0</v>
          </cell>
          <cell r="H390">
            <v>0</v>
          </cell>
          <cell r="I390">
            <v>500000</v>
          </cell>
          <cell r="J390">
            <v>0</v>
          </cell>
          <cell r="K390">
            <v>0</v>
          </cell>
          <cell r="L390">
            <v>0</v>
          </cell>
          <cell r="M390">
            <v>500000</v>
          </cell>
        </row>
        <row r="391">
          <cell r="A391" t="str">
            <v>22.56.0</v>
          </cell>
          <cell r="B391">
            <v>22</v>
          </cell>
          <cell r="C391">
            <v>56</v>
          </cell>
          <cell r="D391">
            <v>0</v>
          </cell>
          <cell r="E391" t="str">
            <v>MEJ. CAMPO DEPORTIVO DE FUTBOL LA COMPUERTA</v>
          </cell>
          <cell r="F391">
            <v>0</v>
          </cell>
          <cell r="G391">
            <v>0</v>
          </cell>
          <cell r="H391">
            <v>0</v>
          </cell>
          <cell r="I391">
            <v>102000</v>
          </cell>
          <cell r="J391">
            <v>0</v>
          </cell>
          <cell r="K391">
            <v>0</v>
          </cell>
          <cell r="L391">
            <v>0</v>
          </cell>
          <cell r="M391">
            <v>102000</v>
          </cell>
        </row>
        <row r="392">
          <cell r="A392" t="str">
            <v>22.57.0</v>
          </cell>
          <cell r="B392">
            <v>22</v>
          </cell>
          <cell r="C392">
            <v>57</v>
          </cell>
          <cell r="D392">
            <v>0</v>
          </cell>
          <cell r="E392" t="str">
            <v>AMPL. CAMPO DE FUTBOL SINTÉTICO  SURIMA</v>
          </cell>
          <cell r="F392">
            <v>0</v>
          </cell>
          <cell r="G392">
            <v>0</v>
          </cell>
          <cell r="H392">
            <v>0</v>
          </cell>
          <cell r="I392">
            <v>640000</v>
          </cell>
          <cell r="J392">
            <v>0</v>
          </cell>
          <cell r="K392">
            <v>0</v>
          </cell>
          <cell r="L392">
            <v>0</v>
          </cell>
          <cell r="M392">
            <v>640000</v>
          </cell>
        </row>
        <row r="393">
          <cell r="A393" t="str">
            <v>22.90.0</v>
          </cell>
          <cell r="B393">
            <v>22</v>
          </cell>
          <cell r="C393">
            <v>90</v>
          </cell>
          <cell r="D393">
            <v>0</v>
          </cell>
          <cell r="E393" t="str">
            <v>MEJ. CAMPO DEPORTIVO BARRIO 6 DE AGOSTO</v>
          </cell>
          <cell r="F393">
            <v>0</v>
          </cell>
          <cell r="G393">
            <v>0</v>
          </cell>
          <cell r="H393">
            <v>0</v>
          </cell>
          <cell r="I393">
            <v>750000</v>
          </cell>
          <cell r="J393">
            <v>0</v>
          </cell>
          <cell r="K393">
            <v>0</v>
          </cell>
          <cell r="L393">
            <v>0</v>
          </cell>
          <cell r="M393">
            <v>750000</v>
          </cell>
        </row>
        <row r="394">
          <cell r="A394" t="str">
            <v>23.0.0</v>
          </cell>
          <cell r="B394">
            <v>23</v>
          </cell>
          <cell r="C394">
            <v>0</v>
          </cell>
          <cell r="D394">
            <v>0</v>
          </cell>
          <cell r="E394" t="str">
            <v>PROMOCION Y CONSERVACION DE CULTURA Y PATRIMONIO</v>
          </cell>
          <cell r="F394">
            <v>0</v>
          </cell>
          <cell r="G394">
            <v>2704520</v>
          </cell>
          <cell r="H394">
            <v>648000</v>
          </cell>
          <cell r="I394">
            <v>0</v>
          </cell>
          <cell r="J394">
            <v>0</v>
          </cell>
          <cell r="K394">
            <v>0</v>
          </cell>
          <cell r="L394">
            <v>0</v>
          </cell>
          <cell r="M394">
            <v>3352520</v>
          </cell>
        </row>
        <row r="395">
          <cell r="A395" t="str">
            <v>23.0.1</v>
          </cell>
          <cell r="B395">
            <v>23</v>
          </cell>
          <cell r="C395">
            <v>0</v>
          </cell>
          <cell r="D395">
            <v>1</v>
          </cell>
          <cell r="E395" t="str">
            <v>PROMOCION CULTURAL Y DEPORTIVA D-2</v>
          </cell>
          <cell r="F395">
            <v>0</v>
          </cell>
          <cell r="G395">
            <v>56000</v>
          </cell>
          <cell r="H395">
            <v>44000</v>
          </cell>
          <cell r="I395">
            <v>0</v>
          </cell>
          <cell r="J395">
            <v>0</v>
          </cell>
          <cell r="K395">
            <v>0</v>
          </cell>
          <cell r="L395">
            <v>0</v>
          </cell>
          <cell r="M395">
            <v>100000</v>
          </cell>
        </row>
        <row r="396">
          <cell r="A396" t="str">
            <v>23.0.2</v>
          </cell>
          <cell r="B396">
            <v>23</v>
          </cell>
          <cell r="C396">
            <v>0</v>
          </cell>
          <cell r="D396">
            <v>2</v>
          </cell>
          <cell r="E396" t="str">
            <v>APOYO A LA ACTIVIDAD CULTURAL D-3</v>
          </cell>
          <cell r="F396">
            <v>0</v>
          </cell>
          <cell r="G396">
            <v>28000</v>
          </cell>
          <cell r="H396">
            <v>0</v>
          </cell>
          <cell r="I396">
            <v>0</v>
          </cell>
          <cell r="J396">
            <v>0</v>
          </cell>
          <cell r="K396">
            <v>0</v>
          </cell>
          <cell r="L396">
            <v>0</v>
          </cell>
          <cell r="M396">
            <v>28000</v>
          </cell>
        </row>
        <row r="397">
          <cell r="A397" t="str">
            <v>23.0.3</v>
          </cell>
          <cell r="B397">
            <v>23</v>
          </cell>
          <cell r="C397">
            <v>0</v>
          </cell>
          <cell r="D397">
            <v>3</v>
          </cell>
          <cell r="E397" t="str">
            <v>PROMOCION CULTURAL D-4</v>
          </cell>
          <cell r="F397">
            <v>0</v>
          </cell>
          <cell r="G397">
            <v>46000</v>
          </cell>
          <cell r="H397">
            <v>4000</v>
          </cell>
          <cell r="I397">
            <v>0</v>
          </cell>
          <cell r="J397">
            <v>0</v>
          </cell>
          <cell r="K397">
            <v>0</v>
          </cell>
          <cell r="L397">
            <v>0</v>
          </cell>
          <cell r="M397">
            <v>50000</v>
          </cell>
        </row>
        <row r="398">
          <cell r="A398" t="str">
            <v>23.0.4</v>
          </cell>
          <cell r="B398">
            <v>23</v>
          </cell>
          <cell r="C398">
            <v>0</v>
          </cell>
          <cell r="D398">
            <v>4</v>
          </cell>
          <cell r="E398" t="str">
            <v>PROMOCION CULTURAL D-6</v>
          </cell>
          <cell r="F398">
            <v>0</v>
          </cell>
          <cell r="G398">
            <v>28000</v>
          </cell>
          <cell r="H398">
            <v>0</v>
          </cell>
          <cell r="I398">
            <v>0</v>
          </cell>
          <cell r="J398">
            <v>0</v>
          </cell>
          <cell r="K398">
            <v>0</v>
          </cell>
          <cell r="L398">
            <v>0</v>
          </cell>
          <cell r="M398">
            <v>28000</v>
          </cell>
        </row>
        <row r="399">
          <cell r="A399" t="str">
            <v>23.0.5</v>
          </cell>
          <cell r="B399">
            <v>23</v>
          </cell>
          <cell r="C399">
            <v>0</v>
          </cell>
          <cell r="D399">
            <v>5</v>
          </cell>
          <cell r="E399" t="str">
            <v>FUNCIONAMIENTO ESCUELAS DE CULTURA MUNICIPALES</v>
          </cell>
          <cell r="F399">
            <v>0</v>
          </cell>
          <cell r="G399">
            <v>180000</v>
          </cell>
          <cell r="H399">
            <v>100000</v>
          </cell>
          <cell r="I399">
            <v>0</v>
          </cell>
          <cell r="J399">
            <v>0</v>
          </cell>
          <cell r="K399">
            <v>0</v>
          </cell>
          <cell r="L399">
            <v>0</v>
          </cell>
          <cell r="M399">
            <v>280000</v>
          </cell>
        </row>
        <row r="400">
          <cell r="A400" t="str">
            <v>23.0.6</v>
          </cell>
          <cell r="B400">
            <v>23</v>
          </cell>
          <cell r="C400">
            <v>0</v>
          </cell>
          <cell r="D400">
            <v>6</v>
          </cell>
          <cell r="E400" t="str">
            <v>PROMOCION CULTURAL D-5</v>
          </cell>
          <cell r="F400">
            <v>0</v>
          </cell>
          <cell r="G400">
            <v>50000</v>
          </cell>
          <cell r="H400">
            <v>0</v>
          </cell>
          <cell r="I400">
            <v>0</v>
          </cell>
          <cell r="J400">
            <v>0</v>
          </cell>
          <cell r="K400">
            <v>0</v>
          </cell>
          <cell r="L400">
            <v>0</v>
          </cell>
          <cell r="M400">
            <v>50000</v>
          </cell>
        </row>
        <row r="401">
          <cell r="A401" t="str">
            <v>23.0.7</v>
          </cell>
          <cell r="B401">
            <v>23</v>
          </cell>
          <cell r="C401">
            <v>0</v>
          </cell>
          <cell r="D401">
            <v>7</v>
          </cell>
          <cell r="E401" t="str">
            <v>FOMENTO A LA CULTURA D-7</v>
          </cell>
          <cell r="F401">
            <v>0</v>
          </cell>
          <cell r="G401">
            <v>80000</v>
          </cell>
          <cell r="H401">
            <v>0</v>
          </cell>
          <cell r="I401">
            <v>0</v>
          </cell>
          <cell r="J401">
            <v>0</v>
          </cell>
          <cell r="K401">
            <v>0</v>
          </cell>
          <cell r="L401">
            <v>0</v>
          </cell>
          <cell r="M401">
            <v>80000</v>
          </cell>
        </row>
        <row r="402">
          <cell r="A402" t="str">
            <v>23.0.8</v>
          </cell>
          <cell r="B402">
            <v>23</v>
          </cell>
          <cell r="C402">
            <v>0</v>
          </cell>
          <cell r="D402">
            <v>8</v>
          </cell>
          <cell r="E402" t="str">
            <v xml:space="preserve">FUNCIONAMIENTO TEATRO 3 DE FEBRERO </v>
          </cell>
          <cell r="F402">
            <v>0</v>
          </cell>
          <cell r="G402">
            <v>25000</v>
          </cell>
          <cell r="H402">
            <v>0</v>
          </cell>
          <cell r="I402">
            <v>0</v>
          </cell>
          <cell r="J402">
            <v>0</v>
          </cell>
          <cell r="K402">
            <v>0</v>
          </cell>
          <cell r="L402">
            <v>0</v>
          </cell>
          <cell r="M402">
            <v>25000</v>
          </cell>
        </row>
        <row r="403">
          <cell r="A403" t="str">
            <v>23.0.9</v>
          </cell>
          <cell r="B403">
            <v>23</v>
          </cell>
          <cell r="C403">
            <v>0</v>
          </cell>
          <cell r="D403">
            <v>9</v>
          </cell>
          <cell r="E403" t="str">
            <v>FORTALECIMIENTO ACTIVIDADES CULTURALES D-8</v>
          </cell>
          <cell r="F403">
            <v>0</v>
          </cell>
          <cell r="G403">
            <v>30000</v>
          </cell>
          <cell r="H403">
            <v>30000</v>
          </cell>
          <cell r="I403">
            <v>0</v>
          </cell>
          <cell r="J403">
            <v>0</v>
          </cell>
          <cell r="K403">
            <v>0</v>
          </cell>
          <cell r="L403">
            <v>0</v>
          </cell>
          <cell r="M403">
            <v>60000</v>
          </cell>
        </row>
        <row r="404">
          <cell r="A404" t="str">
            <v>23.0.10</v>
          </cell>
          <cell r="B404">
            <v>23</v>
          </cell>
          <cell r="C404">
            <v>0</v>
          </cell>
          <cell r="D404">
            <v>10</v>
          </cell>
          <cell r="E404" t="str">
            <v>FESTIVAL AUTOCTONO Y FOLCKLORICO TOMAS KATARI D-8</v>
          </cell>
          <cell r="F404">
            <v>0</v>
          </cell>
          <cell r="G404">
            <v>50000</v>
          </cell>
          <cell r="H404">
            <v>10000</v>
          </cell>
          <cell r="I404">
            <v>0</v>
          </cell>
          <cell r="J404">
            <v>0</v>
          </cell>
          <cell r="K404">
            <v>0</v>
          </cell>
          <cell r="L404">
            <v>0</v>
          </cell>
          <cell r="M404">
            <v>60000</v>
          </cell>
        </row>
        <row r="405">
          <cell r="A405" t="str">
            <v>23.0.16</v>
          </cell>
          <cell r="B405">
            <v>23</v>
          </cell>
          <cell r="C405">
            <v>0</v>
          </cell>
          <cell r="D405">
            <v>16</v>
          </cell>
          <cell r="E405" t="str">
            <v>GESTION Y PROMOCION DEL FOLKLORE Y ARTES POPULARES</v>
          </cell>
          <cell r="F405">
            <v>0</v>
          </cell>
          <cell r="G405">
            <v>280000</v>
          </cell>
          <cell r="H405">
            <v>200000</v>
          </cell>
          <cell r="I405">
            <v>0</v>
          </cell>
          <cell r="J405">
            <v>0</v>
          </cell>
          <cell r="K405">
            <v>0</v>
          </cell>
          <cell r="L405">
            <v>0</v>
          </cell>
          <cell r="M405">
            <v>480000</v>
          </cell>
        </row>
        <row r="406">
          <cell r="A406" t="str">
            <v>23.0.17</v>
          </cell>
          <cell r="B406">
            <v>23</v>
          </cell>
          <cell r="C406">
            <v>0</v>
          </cell>
          <cell r="D406">
            <v>17</v>
          </cell>
          <cell r="E406" t="str">
            <v>APOYO PROGRAMA BALLET MUNICIPAL</v>
          </cell>
          <cell r="F406">
            <v>0</v>
          </cell>
          <cell r="G406">
            <v>311520</v>
          </cell>
          <cell r="H406">
            <v>0</v>
          </cell>
          <cell r="I406">
            <v>0</v>
          </cell>
          <cell r="J406">
            <v>0</v>
          </cell>
          <cell r="K406">
            <v>0</v>
          </cell>
          <cell r="L406">
            <v>0</v>
          </cell>
          <cell r="M406">
            <v>311520</v>
          </cell>
        </row>
        <row r="407">
          <cell r="A407" t="str">
            <v>23.0.18</v>
          </cell>
          <cell r="B407">
            <v>23</v>
          </cell>
          <cell r="C407">
            <v>0</v>
          </cell>
          <cell r="D407">
            <v>18</v>
          </cell>
          <cell r="E407" t="str">
            <v>TALLERES DE FORMACION ARTISTICA CULTURAL</v>
          </cell>
          <cell r="F407">
            <v>0</v>
          </cell>
          <cell r="G407">
            <v>60000</v>
          </cell>
          <cell r="H407">
            <v>40000</v>
          </cell>
          <cell r="I407">
            <v>0</v>
          </cell>
          <cell r="J407">
            <v>0</v>
          </cell>
          <cell r="K407">
            <v>0</v>
          </cell>
          <cell r="L407">
            <v>0</v>
          </cell>
          <cell r="M407">
            <v>100000</v>
          </cell>
        </row>
        <row r="408">
          <cell r="A408" t="str">
            <v>23.0.19</v>
          </cell>
          <cell r="B408">
            <v>23</v>
          </cell>
          <cell r="C408">
            <v>0</v>
          </cell>
          <cell r="D408">
            <v>19</v>
          </cell>
          <cell r="E408" t="str">
            <v>REALIZACION FESTIVIDAD VIRGEN DE GUADALUPE</v>
          </cell>
          <cell r="F408">
            <v>0</v>
          </cell>
          <cell r="G408">
            <v>130000</v>
          </cell>
          <cell r="H408">
            <v>70000</v>
          </cell>
          <cell r="I408">
            <v>0</v>
          </cell>
          <cell r="J408">
            <v>0</v>
          </cell>
          <cell r="K408">
            <v>0</v>
          </cell>
          <cell r="L408">
            <v>0</v>
          </cell>
          <cell r="M408">
            <v>200000</v>
          </cell>
        </row>
        <row r="409">
          <cell r="A409" t="str">
            <v>23.0.26</v>
          </cell>
          <cell r="B409">
            <v>23</v>
          </cell>
          <cell r="C409">
            <v>0</v>
          </cell>
          <cell r="D409">
            <v>26</v>
          </cell>
          <cell r="E409" t="str">
            <v>FOMENTO A LA PRODUCCION Y PROMOCION DE ACTIVIDADES CULTURALES</v>
          </cell>
          <cell r="F409">
            <v>0</v>
          </cell>
          <cell r="G409">
            <v>850000</v>
          </cell>
          <cell r="H409">
            <v>150000</v>
          </cell>
          <cell r="I409">
            <v>0</v>
          </cell>
          <cell r="J409">
            <v>0</v>
          </cell>
          <cell r="K409">
            <v>0</v>
          </cell>
          <cell r="L409">
            <v>0</v>
          </cell>
          <cell r="M409">
            <v>1000000</v>
          </cell>
        </row>
        <row r="410">
          <cell r="A410" t="str">
            <v>23.0.32</v>
          </cell>
          <cell r="B410">
            <v>23</v>
          </cell>
          <cell r="C410">
            <v>0</v>
          </cell>
          <cell r="D410">
            <v>32</v>
          </cell>
          <cell r="E410" t="str">
            <v>REALIZACION FESTIVAL INTERNACIONAL DE LA CULTURA FIC 2017</v>
          </cell>
          <cell r="F410">
            <v>0</v>
          </cell>
          <cell r="G410">
            <v>500000</v>
          </cell>
          <cell r="H410">
            <v>0</v>
          </cell>
          <cell r="I410">
            <v>0</v>
          </cell>
          <cell r="J410">
            <v>0</v>
          </cell>
          <cell r="K410">
            <v>0</v>
          </cell>
          <cell r="L410">
            <v>0</v>
          </cell>
          <cell r="M410">
            <v>500000</v>
          </cell>
        </row>
        <row r="411">
          <cell r="A411" t="str">
            <v>24.0.0</v>
          </cell>
          <cell r="B411">
            <v>24</v>
          </cell>
          <cell r="C411">
            <v>0</v>
          </cell>
          <cell r="D411">
            <v>0</v>
          </cell>
          <cell r="E411" t="str">
            <v>DESARROLLO Y FOMENTO DEL TURISMO</v>
          </cell>
          <cell r="F411">
            <v>0</v>
          </cell>
          <cell r="G411">
            <v>1735381</v>
          </cell>
          <cell r="H411">
            <v>600000</v>
          </cell>
          <cell r="I411">
            <v>2263600</v>
          </cell>
          <cell r="J411">
            <v>0</v>
          </cell>
          <cell r="K411">
            <v>0</v>
          </cell>
          <cell r="L411">
            <v>0</v>
          </cell>
          <cell r="M411">
            <v>4598981</v>
          </cell>
        </row>
        <row r="412">
          <cell r="A412" t="str">
            <v>24.0.1</v>
          </cell>
          <cell r="B412">
            <v>24</v>
          </cell>
          <cell r="C412">
            <v>0</v>
          </cell>
          <cell r="D412">
            <v>1</v>
          </cell>
          <cell r="E412" t="str">
            <v>DESARROLLO Y GESTION DEL DESTINO TURISTICO SUCRE</v>
          </cell>
          <cell r="F412">
            <v>0</v>
          </cell>
          <cell r="G412">
            <v>500000</v>
          </cell>
          <cell r="H412">
            <v>0</v>
          </cell>
          <cell r="I412">
            <v>0</v>
          </cell>
          <cell r="J412">
            <v>0</v>
          </cell>
          <cell r="K412">
            <v>0</v>
          </cell>
          <cell r="L412">
            <v>0</v>
          </cell>
          <cell r="M412">
            <v>500000</v>
          </cell>
        </row>
        <row r="413">
          <cell r="A413" t="str">
            <v>24.0.3</v>
          </cell>
          <cell r="B413">
            <v>24</v>
          </cell>
          <cell r="C413">
            <v>0</v>
          </cell>
          <cell r="D413">
            <v>3</v>
          </cell>
          <cell r="E413" t="str">
            <v>EQUIPAMIENTO IMPLEMENTACION, DINAMIZACION Y REVITALIZACION DE ESPACIOS TURISTICOS</v>
          </cell>
          <cell r="F413">
            <v>0</v>
          </cell>
          <cell r="G413">
            <v>300000</v>
          </cell>
          <cell r="H413">
            <v>200000</v>
          </cell>
          <cell r="I413">
            <v>0</v>
          </cell>
          <cell r="J413">
            <v>0</v>
          </cell>
          <cell r="K413">
            <v>0</v>
          </cell>
          <cell r="L413">
            <v>0</v>
          </cell>
          <cell r="M413">
            <v>500000</v>
          </cell>
        </row>
        <row r="414">
          <cell r="A414" t="str">
            <v>24.0.8</v>
          </cell>
          <cell r="B414">
            <v>24</v>
          </cell>
          <cell r="C414">
            <v>0</v>
          </cell>
          <cell r="D414">
            <v>8</v>
          </cell>
          <cell r="E414" t="str">
            <v>CERTIFICACION Y GESTION DE CALIDAD DE LOS SERVICIOS TURISTICOS</v>
          </cell>
          <cell r="F414">
            <v>0</v>
          </cell>
          <cell r="G414">
            <v>200000</v>
          </cell>
          <cell r="H414">
            <v>100000</v>
          </cell>
          <cell r="I414">
            <v>0</v>
          </cell>
          <cell r="J414">
            <v>0</v>
          </cell>
          <cell r="K414">
            <v>0</v>
          </cell>
          <cell r="L414">
            <v>0</v>
          </cell>
          <cell r="M414">
            <v>300000</v>
          </cell>
        </row>
        <row r="415">
          <cell r="A415" t="str">
            <v>24.0.9</v>
          </cell>
          <cell r="B415">
            <v>24</v>
          </cell>
          <cell r="C415">
            <v>0</v>
          </cell>
          <cell r="D415">
            <v>9</v>
          </cell>
          <cell r="E415" t="str">
            <v>PROMOCION DEL DESTINO TURISTICO SUCRE</v>
          </cell>
          <cell r="F415">
            <v>0</v>
          </cell>
          <cell r="G415">
            <v>735381</v>
          </cell>
          <cell r="H415">
            <v>300000</v>
          </cell>
          <cell r="I415">
            <v>0</v>
          </cell>
          <cell r="J415">
            <v>0</v>
          </cell>
          <cell r="K415">
            <v>0</v>
          </cell>
          <cell r="L415">
            <v>0</v>
          </cell>
          <cell r="M415">
            <v>1035381</v>
          </cell>
        </row>
        <row r="416">
          <cell r="A416" t="str">
            <v>24.1.0</v>
          </cell>
          <cell r="B416">
            <v>24</v>
          </cell>
          <cell r="C416">
            <v>1</v>
          </cell>
          <cell r="D416">
            <v>0</v>
          </cell>
          <cell r="E416" t="str">
            <v>AMPL. PARQUE  BOLIVAR ZONA CENTRAL</v>
          </cell>
          <cell r="F416">
            <v>0</v>
          </cell>
          <cell r="G416">
            <v>0</v>
          </cell>
          <cell r="H416">
            <v>0</v>
          </cell>
          <cell r="I416">
            <v>250000</v>
          </cell>
          <cell r="J416">
            <v>0</v>
          </cell>
          <cell r="K416">
            <v>0</v>
          </cell>
          <cell r="L416">
            <v>0</v>
          </cell>
          <cell r="M416">
            <v>250000</v>
          </cell>
        </row>
        <row r="417">
          <cell r="A417" t="str">
            <v>24.2.0</v>
          </cell>
          <cell r="B417">
            <v>24</v>
          </cell>
          <cell r="C417">
            <v>2</v>
          </cell>
          <cell r="D417">
            <v>0</v>
          </cell>
          <cell r="E417" t="str">
            <v>AMPL. PARQUE CRETASICO  ZONA CAL ORKO</v>
          </cell>
          <cell r="F417">
            <v>0</v>
          </cell>
          <cell r="G417">
            <v>0</v>
          </cell>
          <cell r="H417">
            <v>0</v>
          </cell>
          <cell r="I417">
            <v>250000</v>
          </cell>
          <cell r="J417">
            <v>0</v>
          </cell>
          <cell r="K417">
            <v>0</v>
          </cell>
          <cell r="L417">
            <v>0</v>
          </cell>
          <cell r="M417">
            <v>250000</v>
          </cell>
        </row>
        <row r="418">
          <cell r="A418" t="str">
            <v>24.3.0</v>
          </cell>
          <cell r="B418">
            <v>24</v>
          </cell>
          <cell r="C418">
            <v>3</v>
          </cell>
          <cell r="D418">
            <v>0</v>
          </cell>
          <cell r="E418" t="str">
            <v>CONST. DEL SISTEMA DE SEÑALIZACIÓN TURISTICA PARA EL DISTRITO 8 DEL MUNICIPIO DE SUCRE</v>
          </cell>
          <cell r="F418">
            <v>0</v>
          </cell>
          <cell r="G418">
            <v>0</v>
          </cell>
          <cell r="H418">
            <v>0</v>
          </cell>
          <cell r="I418">
            <v>102600</v>
          </cell>
          <cell r="J418">
            <v>0</v>
          </cell>
          <cell r="K418">
            <v>0</v>
          </cell>
          <cell r="L418">
            <v>0</v>
          </cell>
          <cell r="M418">
            <v>102600</v>
          </cell>
        </row>
        <row r="419">
          <cell r="A419" t="str">
            <v>24.4.0</v>
          </cell>
          <cell r="B419">
            <v>24</v>
          </cell>
          <cell r="C419">
            <v>4</v>
          </cell>
          <cell r="D419">
            <v>0</v>
          </cell>
          <cell r="E419" t="str">
            <v>CONST. CENTRO DE INTERPRETACION TURISTICA TUMPEKA BAJA</v>
          </cell>
          <cell r="F419">
            <v>0</v>
          </cell>
          <cell r="G419">
            <v>0</v>
          </cell>
          <cell r="H419">
            <v>0</v>
          </cell>
          <cell r="I419">
            <v>831000</v>
          </cell>
          <cell r="J419">
            <v>0</v>
          </cell>
          <cell r="K419">
            <v>0</v>
          </cell>
          <cell r="L419">
            <v>0</v>
          </cell>
          <cell r="M419">
            <v>831000</v>
          </cell>
        </row>
        <row r="420">
          <cell r="A420" t="str">
            <v>24.5.0</v>
          </cell>
          <cell r="B420">
            <v>24</v>
          </cell>
          <cell r="C420">
            <v>5</v>
          </cell>
          <cell r="D420">
            <v>0</v>
          </cell>
          <cell r="E420" t="str">
            <v>CONST. CIRCUITO DE TEMPLOS, CASONAS Y CALLES PATRIMONIALES ZONA CENTRAL</v>
          </cell>
          <cell r="F420">
            <v>0</v>
          </cell>
          <cell r="G420">
            <v>0</v>
          </cell>
          <cell r="H420">
            <v>0</v>
          </cell>
          <cell r="I420">
            <v>200000</v>
          </cell>
          <cell r="J420">
            <v>0</v>
          </cell>
          <cell r="K420">
            <v>0</v>
          </cell>
          <cell r="L420">
            <v>0</v>
          </cell>
          <cell r="M420">
            <v>200000</v>
          </cell>
        </row>
        <row r="421">
          <cell r="A421" t="str">
            <v>24.6.0</v>
          </cell>
          <cell r="B421">
            <v>24</v>
          </cell>
          <cell r="C421">
            <v>6</v>
          </cell>
          <cell r="D421">
            <v>0</v>
          </cell>
          <cell r="E421" t="str">
            <v>CONST. CIRCUITO DE FUENTES AGUAS DANZANTES ZONA RUMI RUMI</v>
          </cell>
          <cell r="F421">
            <v>0</v>
          </cell>
          <cell r="G421">
            <v>0</v>
          </cell>
          <cell r="H421">
            <v>0</v>
          </cell>
          <cell r="I421">
            <v>230000</v>
          </cell>
          <cell r="J421">
            <v>0</v>
          </cell>
          <cell r="K421">
            <v>0</v>
          </cell>
          <cell r="L421">
            <v>0</v>
          </cell>
          <cell r="M421">
            <v>230000</v>
          </cell>
        </row>
        <row r="422">
          <cell r="A422" t="str">
            <v>24.7.0</v>
          </cell>
          <cell r="B422">
            <v>24</v>
          </cell>
          <cell r="C422">
            <v>7</v>
          </cell>
          <cell r="D422">
            <v>0</v>
          </cell>
          <cell r="E422" t="str">
            <v>CONST. RUTA CULTURAL PALEONTOLOGICA Y NATURAL  CULTURA JALQ'A D-8</v>
          </cell>
          <cell r="F422">
            <v>0</v>
          </cell>
          <cell r="G422">
            <v>0</v>
          </cell>
          <cell r="H422">
            <v>0</v>
          </cell>
          <cell r="I422">
            <v>200000</v>
          </cell>
          <cell r="J422">
            <v>0</v>
          </cell>
          <cell r="K422">
            <v>0</v>
          </cell>
          <cell r="L422">
            <v>0</v>
          </cell>
          <cell r="M422">
            <v>200000</v>
          </cell>
        </row>
        <row r="423">
          <cell r="A423" t="str">
            <v>24.8.0</v>
          </cell>
          <cell r="B423">
            <v>24</v>
          </cell>
          <cell r="C423">
            <v>8</v>
          </cell>
          <cell r="D423">
            <v>0</v>
          </cell>
          <cell r="E423" t="str">
            <v>CONST. CIRCUITO SOTANOS, CRIPTAS Y PASADIZOS SUBTERRANEOS DE SUCRE ZONA CENTRAL</v>
          </cell>
          <cell r="F423">
            <v>0</v>
          </cell>
          <cell r="G423">
            <v>0</v>
          </cell>
          <cell r="H423">
            <v>0</v>
          </cell>
          <cell r="I423">
            <v>200000</v>
          </cell>
          <cell r="J423">
            <v>0</v>
          </cell>
          <cell r="K423">
            <v>0</v>
          </cell>
          <cell r="L423">
            <v>0</v>
          </cell>
          <cell r="M423">
            <v>200000</v>
          </cell>
        </row>
        <row r="424">
          <cell r="A424" t="str">
            <v>25.0.0</v>
          </cell>
          <cell r="B424">
            <v>25</v>
          </cell>
          <cell r="C424">
            <v>0</v>
          </cell>
          <cell r="D424">
            <v>0</v>
          </cell>
          <cell r="E424" t="str">
            <v>PROMOCIÓN Y POLÍTICAS PARA GRUPOS VULNERABLES Y DE LA MUJER</v>
          </cell>
          <cell r="F424">
            <v>0</v>
          </cell>
          <cell r="G424">
            <v>2842800</v>
          </cell>
          <cell r="H424">
            <v>1485300</v>
          </cell>
          <cell r="I424">
            <v>53800</v>
          </cell>
          <cell r="J424">
            <v>0</v>
          </cell>
          <cell r="K424">
            <v>0</v>
          </cell>
          <cell r="L424">
            <v>0</v>
          </cell>
          <cell r="M424">
            <v>4381900</v>
          </cell>
        </row>
        <row r="425">
          <cell r="A425" t="str">
            <v>25.0.1</v>
          </cell>
          <cell r="B425">
            <v>25</v>
          </cell>
          <cell r="C425">
            <v>0</v>
          </cell>
          <cell r="D425">
            <v>1</v>
          </cell>
          <cell r="E425" t="str">
            <v xml:space="preserve">IMPLEMENTACION PROGRAMA MUNICIPAL DEL ADULTO MAYOR </v>
          </cell>
          <cell r="F425">
            <v>0</v>
          </cell>
          <cell r="G425">
            <v>325600</v>
          </cell>
          <cell r="H425">
            <v>74400</v>
          </cell>
          <cell r="I425">
            <v>0</v>
          </cell>
          <cell r="J425">
            <v>0</v>
          </cell>
          <cell r="K425">
            <v>0</v>
          </cell>
          <cell r="L425">
            <v>0</v>
          </cell>
          <cell r="M425">
            <v>400000</v>
          </cell>
        </row>
        <row r="426">
          <cell r="A426" t="str">
            <v>25.0.2</v>
          </cell>
          <cell r="B426">
            <v>25</v>
          </cell>
          <cell r="C426">
            <v>0</v>
          </cell>
          <cell r="D426">
            <v>2</v>
          </cell>
          <cell r="E426" t="str">
            <v xml:space="preserve">ADQUISICION SUMINISTRO AREA SOCIAL HOSPICIO 25 DE MAYO </v>
          </cell>
          <cell r="F426">
            <v>0</v>
          </cell>
          <cell r="G426">
            <v>2000</v>
          </cell>
          <cell r="H426">
            <v>258000</v>
          </cell>
          <cell r="I426">
            <v>40000</v>
          </cell>
          <cell r="J426">
            <v>0</v>
          </cell>
          <cell r="K426">
            <v>0</v>
          </cell>
          <cell r="L426">
            <v>0</v>
          </cell>
          <cell r="M426">
            <v>300000</v>
          </cell>
        </row>
        <row r="427">
          <cell r="A427" t="str">
            <v>25.0.3</v>
          </cell>
          <cell r="B427">
            <v>25</v>
          </cell>
          <cell r="C427">
            <v>0</v>
          </cell>
          <cell r="D427">
            <v>3</v>
          </cell>
          <cell r="E427" t="str">
            <v>FUNCIONAMIENTO CENTRO INTEGRAL DE DESARROLLO INFANTIL MUNICIPAL CIDIM</v>
          </cell>
          <cell r="F427">
            <v>0</v>
          </cell>
          <cell r="G427">
            <v>120000</v>
          </cell>
          <cell r="H427">
            <v>255500</v>
          </cell>
          <cell r="I427">
            <v>8500</v>
          </cell>
          <cell r="J427">
            <v>0</v>
          </cell>
          <cell r="K427">
            <v>0</v>
          </cell>
          <cell r="L427">
            <v>0</v>
          </cell>
          <cell r="M427">
            <v>384000</v>
          </cell>
        </row>
        <row r="428">
          <cell r="A428" t="str">
            <v>25.0.4</v>
          </cell>
          <cell r="B428">
            <v>25</v>
          </cell>
          <cell r="C428">
            <v>0</v>
          </cell>
          <cell r="D428">
            <v>4</v>
          </cell>
          <cell r="E428" t="str">
            <v xml:space="preserve">FUNCIONAMIENTO CENTROS INTEGRALES COMUNITARIOS CICOM'S </v>
          </cell>
          <cell r="F428">
            <v>0</v>
          </cell>
          <cell r="G428">
            <v>286000</v>
          </cell>
          <cell r="H428">
            <v>14000</v>
          </cell>
          <cell r="I428">
            <v>0</v>
          </cell>
          <cell r="J428">
            <v>0</v>
          </cell>
          <cell r="K428">
            <v>0</v>
          </cell>
          <cell r="L428">
            <v>0</v>
          </cell>
          <cell r="M428">
            <v>300000</v>
          </cell>
        </row>
        <row r="429">
          <cell r="A429" t="str">
            <v>25.0.6</v>
          </cell>
          <cell r="B429">
            <v>25</v>
          </cell>
          <cell r="C429">
            <v>0</v>
          </cell>
          <cell r="D429">
            <v>6</v>
          </cell>
          <cell r="E429" t="str">
            <v>FUNCIONAMIENTO PROGRAMAS JUVENTUDES</v>
          </cell>
          <cell r="F429">
            <v>0</v>
          </cell>
          <cell r="G429">
            <v>64600</v>
          </cell>
          <cell r="H429">
            <v>64000</v>
          </cell>
          <cell r="I429">
            <v>5300</v>
          </cell>
          <cell r="J429">
            <v>0</v>
          </cell>
          <cell r="K429">
            <v>0</v>
          </cell>
          <cell r="L429">
            <v>0</v>
          </cell>
          <cell r="M429">
            <v>133900</v>
          </cell>
        </row>
        <row r="430">
          <cell r="A430" t="str">
            <v>25.0.7</v>
          </cell>
          <cell r="B430">
            <v>25</v>
          </cell>
          <cell r="C430">
            <v>0</v>
          </cell>
          <cell r="D430">
            <v>7</v>
          </cell>
          <cell r="E430" t="str">
            <v>PROGRAMA DE PROTECCION INTEGRAL Y ATENCION A LA PRIMERA INFANCIA</v>
          </cell>
          <cell r="F430">
            <v>0</v>
          </cell>
          <cell r="G430">
            <v>1172800</v>
          </cell>
          <cell r="H430">
            <v>727200</v>
          </cell>
          <cell r="I430">
            <v>0</v>
          </cell>
          <cell r="J430">
            <v>0</v>
          </cell>
          <cell r="K430">
            <v>0</v>
          </cell>
          <cell r="L430">
            <v>0</v>
          </cell>
          <cell r="M430">
            <v>1900000</v>
          </cell>
        </row>
        <row r="431">
          <cell r="A431" t="str">
            <v>25.0.26</v>
          </cell>
          <cell r="B431">
            <v>25</v>
          </cell>
          <cell r="C431">
            <v>0</v>
          </cell>
          <cell r="D431">
            <v>26</v>
          </cell>
          <cell r="E431" t="str">
            <v>FUNCIONAMIENTO SERVICIO LEGAL, INTEGRADO MUNICIPAL (SLIM)</v>
          </cell>
          <cell r="F431">
            <v>0</v>
          </cell>
          <cell r="G431">
            <v>270800</v>
          </cell>
          <cell r="H431">
            <v>29200</v>
          </cell>
          <cell r="I431">
            <v>0</v>
          </cell>
          <cell r="J431">
            <v>0</v>
          </cell>
          <cell r="K431">
            <v>0</v>
          </cell>
          <cell r="L431">
            <v>0</v>
          </cell>
          <cell r="M431">
            <v>300000</v>
          </cell>
        </row>
        <row r="432">
          <cell r="A432" t="str">
            <v>25.0.60</v>
          </cell>
          <cell r="B432">
            <v>25</v>
          </cell>
          <cell r="C432">
            <v>0</v>
          </cell>
          <cell r="D432">
            <v>60</v>
          </cell>
          <cell r="E432" t="str">
            <v>SERVICIOS LEGALES INTEGRALES MUNICIPALES (SLIM) -IDH D.S. 2145</v>
          </cell>
          <cell r="F432">
            <v>0</v>
          </cell>
          <cell r="G432">
            <v>601000</v>
          </cell>
          <cell r="H432">
            <v>63000</v>
          </cell>
          <cell r="I432">
            <v>0</v>
          </cell>
          <cell r="J432">
            <v>0</v>
          </cell>
          <cell r="K432">
            <v>0</v>
          </cell>
          <cell r="L432">
            <v>0</v>
          </cell>
          <cell r="M432">
            <v>664000</v>
          </cell>
        </row>
        <row r="433">
          <cell r="A433" t="str">
            <v>26.0.0</v>
          </cell>
          <cell r="B433">
            <v>26</v>
          </cell>
          <cell r="C433">
            <v>0</v>
          </cell>
          <cell r="D433">
            <v>0</v>
          </cell>
          <cell r="E433" t="str">
            <v>DEFENSA Y PROTECCIÓN DE LA NIÑEZ Y ADOLESCENCIA</v>
          </cell>
          <cell r="F433">
            <v>0</v>
          </cell>
          <cell r="G433">
            <v>3865005</v>
          </cell>
          <cell r="H433">
            <v>1308659</v>
          </cell>
          <cell r="I433">
            <v>2429194</v>
          </cell>
          <cell r="J433">
            <v>0</v>
          </cell>
          <cell r="K433">
            <v>0</v>
          </cell>
          <cell r="L433">
            <v>0</v>
          </cell>
          <cell r="M433">
            <v>7602858</v>
          </cell>
        </row>
        <row r="434">
          <cell r="A434" t="str">
            <v>26.0.1</v>
          </cell>
          <cell r="B434">
            <v>26</v>
          </cell>
          <cell r="C434">
            <v>0</v>
          </cell>
          <cell r="D434">
            <v>1</v>
          </cell>
          <cell r="E434" t="str">
            <v xml:space="preserve">FUNCIONAMIENTO DEFENSORIAS URBANAS DE LA NIÑEZ Y ADOLESCENCIA </v>
          </cell>
          <cell r="F434">
            <v>0</v>
          </cell>
          <cell r="G434">
            <v>1576592</v>
          </cell>
          <cell r="H434">
            <v>90000</v>
          </cell>
          <cell r="I434">
            <v>35000</v>
          </cell>
          <cell r="J434">
            <v>0</v>
          </cell>
          <cell r="K434">
            <v>0</v>
          </cell>
          <cell r="L434">
            <v>0</v>
          </cell>
          <cell r="M434">
            <v>1701592</v>
          </cell>
        </row>
        <row r="435">
          <cell r="A435" t="str">
            <v>26.0.2</v>
          </cell>
          <cell r="B435">
            <v>26</v>
          </cell>
          <cell r="C435">
            <v>0</v>
          </cell>
          <cell r="D435">
            <v>2</v>
          </cell>
          <cell r="E435" t="str">
            <v>FUNCIONAMIENTO DEFENSORIA RURAL DE LA NIÑEZ Y ADOLESCENCIA</v>
          </cell>
          <cell r="F435">
            <v>0</v>
          </cell>
          <cell r="G435">
            <v>474000</v>
          </cell>
          <cell r="H435">
            <v>26000</v>
          </cell>
          <cell r="I435">
            <v>0</v>
          </cell>
          <cell r="J435">
            <v>0</v>
          </cell>
          <cell r="K435">
            <v>0</v>
          </cell>
          <cell r="L435">
            <v>0</v>
          </cell>
          <cell r="M435">
            <v>500000</v>
          </cell>
        </row>
        <row r="436">
          <cell r="A436" t="str">
            <v>26.0.4</v>
          </cell>
          <cell r="B436">
            <v>26</v>
          </cell>
          <cell r="C436">
            <v>0</v>
          </cell>
          <cell r="D436">
            <v>4</v>
          </cell>
          <cell r="E436" t="str">
            <v>FUNCIONAMIENTO DIRECCION DE GESTION SOCIAL</v>
          </cell>
          <cell r="F436">
            <v>0</v>
          </cell>
          <cell r="G436">
            <v>160000</v>
          </cell>
          <cell r="H436">
            <v>40000</v>
          </cell>
          <cell r="I436">
            <v>0</v>
          </cell>
          <cell r="J436">
            <v>0</v>
          </cell>
          <cell r="K436">
            <v>0</v>
          </cell>
          <cell r="L436">
            <v>0</v>
          </cell>
          <cell r="M436">
            <v>200000</v>
          </cell>
        </row>
        <row r="437">
          <cell r="A437" t="str">
            <v>26.0.5</v>
          </cell>
          <cell r="B437">
            <v>26</v>
          </cell>
          <cell r="C437">
            <v>0</v>
          </cell>
          <cell r="D437">
            <v>5</v>
          </cell>
          <cell r="E437" t="str">
            <v>FUNCIONAMIENTO UNIDAD MUNICIPAL DE APOYO A LA PERSONA CON DISCAPACIDAD UMADIS Y APRECIA</v>
          </cell>
          <cell r="F437">
            <v>0</v>
          </cell>
          <cell r="G437">
            <v>299668</v>
          </cell>
          <cell r="H437">
            <v>100332</v>
          </cell>
          <cell r="I437">
            <v>0</v>
          </cell>
          <cell r="J437">
            <v>0</v>
          </cell>
          <cell r="K437">
            <v>0</v>
          </cell>
          <cell r="L437">
            <v>0</v>
          </cell>
          <cell r="M437">
            <v>400000</v>
          </cell>
        </row>
        <row r="438">
          <cell r="A438" t="str">
            <v>26.0.6</v>
          </cell>
          <cell r="B438">
            <v>26</v>
          </cell>
          <cell r="C438">
            <v>0</v>
          </cell>
          <cell r="D438">
            <v>6</v>
          </cell>
          <cell r="E438" t="str">
            <v>FUNCIONAMIENTO PROG. DE EDUCACION Y CAPACITACION EN PREVENCION Y CONSUMO DE DROGAS</v>
          </cell>
          <cell r="F438">
            <v>0</v>
          </cell>
          <cell r="G438">
            <v>202500</v>
          </cell>
          <cell r="H438">
            <v>37500</v>
          </cell>
          <cell r="I438">
            <v>0</v>
          </cell>
          <cell r="J438">
            <v>0</v>
          </cell>
          <cell r="K438">
            <v>0</v>
          </cell>
          <cell r="L438">
            <v>0</v>
          </cell>
          <cell r="M438">
            <v>240000</v>
          </cell>
        </row>
        <row r="439">
          <cell r="A439" t="str">
            <v>26.0.7</v>
          </cell>
          <cell r="B439">
            <v>26</v>
          </cell>
          <cell r="C439">
            <v>0</v>
          </cell>
          <cell r="D439">
            <v>7</v>
          </cell>
          <cell r="E439" t="str">
            <v>FUNCIONAMIENTO DE ASUNTOS ETNICOS, GENERO Y GENERACIONALES</v>
          </cell>
          <cell r="F439">
            <v>0</v>
          </cell>
          <cell r="G439">
            <v>278512</v>
          </cell>
          <cell r="H439">
            <v>64730</v>
          </cell>
          <cell r="I439">
            <v>0</v>
          </cell>
          <cell r="J439">
            <v>0</v>
          </cell>
          <cell r="K439">
            <v>0</v>
          </cell>
          <cell r="L439">
            <v>0</v>
          </cell>
          <cell r="M439">
            <v>343242</v>
          </cell>
        </row>
        <row r="440">
          <cell r="A440" t="str">
            <v>26.0.9</v>
          </cell>
          <cell r="B440">
            <v>26</v>
          </cell>
          <cell r="C440">
            <v>0</v>
          </cell>
          <cell r="D440">
            <v>9</v>
          </cell>
          <cell r="E440" t="str">
            <v>FUNCIONAMIENTO Y EQUIPAMIENTO GUARDERIA LUSAVI</v>
          </cell>
          <cell r="F440">
            <v>0</v>
          </cell>
          <cell r="G440">
            <v>97698</v>
          </cell>
          <cell r="H440">
            <v>102302</v>
          </cell>
          <cell r="I440">
            <v>0</v>
          </cell>
          <cell r="J440">
            <v>0</v>
          </cell>
          <cell r="K440">
            <v>0</v>
          </cell>
          <cell r="L440">
            <v>0</v>
          </cell>
          <cell r="M440">
            <v>200000</v>
          </cell>
        </row>
        <row r="441">
          <cell r="A441" t="str">
            <v>26.0.10</v>
          </cell>
          <cell r="B441">
            <v>26</v>
          </cell>
          <cell r="C441">
            <v>0</v>
          </cell>
          <cell r="D441">
            <v>10</v>
          </cell>
          <cell r="E441" t="str">
            <v>FORTALECIMIENTO Y CAPACITACION A ORGANIZACION DE MUJERES D-8</v>
          </cell>
          <cell r="F441">
            <v>0</v>
          </cell>
          <cell r="G441">
            <v>0</v>
          </cell>
          <cell r="H441">
            <v>20000</v>
          </cell>
          <cell r="I441">
            <v>0</v>
          </cell>
          <cell r="J441">
            <v>0</v>
          </cell>
          <cell r="K441">
            <v>0</v>
          </cell>
          <cell r="L441">
            <v>0</v>
          </cell>
          <cell r="M441">
            <v>20000</v>
          </cell>
        </row>
        <row r="442">
          <cell r="A442" t="str">
            <v>26.0.11</v>
          </cell>
          <cell r="B442">
            <v>26</v>
          </cell>
          <cell r="C442">
            <v>0</v>
          </cell>
          <cell r="D442">
            <v>11</v>
          </cell>
          <cell r="E442" t="str">
            <v>ALMUERZO EDUCATIVO SALUDABLE PARA NIÑOS Y ADOLESCENTES TRABAJADORES</v>
          </cell>
          <cell r="F442">
            <v>0</v>
          </cell>
          <cell r="G442">
            <v>230348</v>
          </cell>
          <cell r="H442">
            <v>89652</v>
          </cell>
          <cell r="I442">
            <v>0</v>
          </cell>
          <cell r="J442">
            <v>0</v>
          </cell>
          <cell r="K442">
            <v>0</v>
          </cell>
          <cell r="L442">
            <v>0</v>
          </cell>
          <cell r="M442">
            <v>320000</v>
          </cell>
        </row>
        <row r="443">
          <cell r="A443" t="str">
            <v>26.0.12</v>
          </cell>
          <cell r="B443">
            <v>26</v>
          </cell>
          <cell r="C443">
            <v>0</v>
          </cell>
          <cell r="D443">
            <v>12</v>
          </cell>
          <cell r="E443" t="str">
            <v>CENTRO DE ASISTENCIA FAMILIAR</v>
          </cell>
          <cell r="F443">
            <v>0</v>
          </cell>
          <cell r="G443">
            <v>172500</v>
          </cell>
          <cell r="H443">
            <v>27500</v>
          </cell>
          <cell r="I443">
            <v>0</v>
          </cell>
          <cell r="J443">
            <v>0</v>
          </cell>
          <cell r="K443">
            <v>0</v>
          </cell>
          <cell r="L443">
            <v>0</v>
          </cell>
          <cell r="M443">
            <v>200000</v>
          </cell>
        </row>
        <row r="444">
          <cell r="A444" t="str">
            <v>26.0.13</v>
          </cell>
          <cell r="B444">
            <v>26</v>
          </cell>
          <cell r="C444">
            <v>0</v>
          </cell>
          <cell r="D444">
            <v>13</v>
          </cell>
          <cell r="E444" t="str">
            <v>IMPLEMENTACION CASA DE ACOGIDA DE LA MUJER EN VIOLENCIA</v>
          </cell>
          <cell r="F444">
            <v>0</v>
          </cell>
          <cell r="G444">
            <v>174324</v>
          </cell>
          <cell r="H444">
            <v>182600</v>
          </cell>
          <cell r="I444">
            <v>0</v>
          </cell>
          <cell r="J444">
            <v>0</v>
          </cell>
          <cell r="K444">
            <v>0</v>
          </cell>
          <cell r="L444">
            <v>0</v>
          </cell>
          <cell r="M444">
            <v>356924</v>
          </cell>
        </row>
        <row r="445">
          <cell r="A445" t="str">
            <v>26.0.14</v>
          </cell>
          <cell r="B445">
            <v>26</v>
          </cell>
          <cell r="C445">
            <v>0</v>
          </cell>
          <cell r="D445">
            <v>14</v>
          </cell>
          <cell r="E445" t="str">
            <v>FUNCIONAMIENTO HOGAR TRANSITORIO PARA NIÑOS Y ADOLESCENTES</v>
          </cell>
          <cell r="F445">
            <v>0</v>
          </cell>
          <cell r="G445">
            <v>0</v>
          </cell>
          <cell r="H445">
            <v>20000</v>
          </cell>
          <cell r="I445">
            <v>5000</v>
          </cell>
          <cell r="J445">
            <v>0</v>
          </cell>
          <cell r="K445">
            <v>0</v>
          </cell>
          <cell r="L445">
            <v>0</v>
          </cell>
          <cell r="M445">
            <v>25000</v>
          </cell>
        </row>
        <row r="446">
          <cell r="A446" t="str">
            <v>26.0.15</v>
          </cell>
          <cell r="B446">
            <v>26</v>
          </cell>
          <cell r="C446">
            <v>0</v>
          </cell>
          <cell r="D446">
            <v>15</v>
          </cell>
          <cell r="E446" t="str">
            <v>APOYO A LA FUNDACION AMAZONIA HOGAR MALLORCA Y MISKI WASI</v>
          </cell>
          <cell r="F446">
            <v>0</v>
          </cell>
          <cell r="G446">
            <v>0</v>
          </cell>
          <cell r="H446">
            <v>300000</v>
          </cell>
          <cell r="I446">
            <v>0</v>
          </cell>
          <cell r="J446">
            <v>0</v>
          </cell>
          <cell r="K446">
            <v>0</v>
          </cell>
          <cell r="L446">
            <v>0</v>
          </cell>
          <cell r="M446">
            <v>300000</v>
          </cell>
        </row>
        <row r="447">
          <cell r="A447" t="str">
            <v>26.0.16</v>
          </cell>
          <cell r="B447">
            <v>26</v>
          </cell>
          <cell r="C447">
            <v>0</v>
          </cell>
          <cell r="D447">
            <v>16</v>
          </cell>
          <cell r="E447" t="str">
            <v>IMPLEMENTACION ALBERGUE MUNICIPAL DE INVIERNO</v>
          </cell>
          <cell r="F447">
            <v>0</v>
          </cell>
          <cell r="G447">
            <v>61313</v>
          </cell>
          <cell r="H447">
            <v>58687</v>
          </cell>
          <cell r="I447">
            <v>0</v>
          </cell>
          <cell r="J447">
            <v>0</v>
          </cell>
          <cell r="K447">
            <v>0</v>
          </cell>
          <cell r="L447">
            <v>0</v>
          </cell>
          <cell r="M447">
            <v>120000</v>
          </cell>
        </row>
        <row r="448">
          <cell r="A448" t="str">
            <v>26.0.17</v>
          </cell>
          <cell r="B448">
            <v>26</v>
          </cell>
          <cell r="C448">
            <v>0</v>
          </cell>
          <cell r="D448">
            <v>17</v>
          </cell>
          <cell r="E448" t="str">
            <v>FUNCIONAMIENTO Y EQUIPAMIENTO GUARDERIA MERCADO CAMPESINO</v>
          </cell>
          <cell r="F448">
            <v>0</v>
          </cell>
          <cell r="G448">
            <v>137550</v>
          </cell>
          <cell r="H448">
            <v>149356</v>
          </cell>
          <cell r="I448">
            <v>57094</v>
          </cell>
          <cell r="J448">
            <v>0</v>
          </cell>
          <cell r="K448">
            <v>0</v>
          </cell>
          <cell r="L448">
            <v>0</v>
          </cell>
          <cell r="M448">
            <v>344000</v>
          </cell>
        </row>
        <row r="449">
          <cell r="A449" t="str">
            <v>26.2.0</v>
          </cell>
          <cell r="B449">
            <v>26</v>
          </cell>
          <cell r="C449">
            <v>2</v>
          </cell>
          <cell r="D449">
            <v>0</v>
          </cell>
          <cell r="E449" t="str">
            <v>CONST. CENTRO COMUNITARIO DE ACOGIDA PARA NIÑOS Y FAMILIA ALDEAS INFANTILES S.O.S.</v>
          </cell>
          <cell r="F449">
            <v>0</v>
          </cell>
          <cell r="G449">
            <v>0</v>
          </cell>
          <cell r="H449">
            <v>0</v>
          </cell>
          <cell r="I449">
            <v>2332100</v>
          </cell>
          <cell r="J449">
            <v>0</v>
          </cell>
          <cell r="K449">
            <v>0</v>
          </cell>
          <cell r="L449">
            <v>0</v>
          </cell>
          <cell r="M449">
            <v>2332100</v>
          </cell>
        </row>
        <row r="450">
          <cell r="A450" t="str">
            <v>27.0.0</v>
          </cell>
          <cell r="B450">
            <v>27</v>
          </cell>
          <cell r="C450">
            <v>0</v>
          </cell>
          <cell r="D450">
            <v>0</v>
          </cell>
          <cell r="E450" t="str">
            <v>VIALIDAD Y TRANSPORTE PÚBLICO</v>
          </cell>
          <cell r="F450">
            <v>400000</v>
          </cell>
          <cell r="G450">
            <v>1461000</v>
          </cell>
          <cell r="H450">
            <v>1370000</v>
          </cell>
          <cell r="I450">
            <v>0</v>
          </cell>
          <cell r="J450">
            <v>0</v>
          </cell>
          <cell r="K450">
            <v>0</v>
          </cell>
          <cell r="L450">
            <v>0</v>
          </cell>
          <cell r="M450">
            <v>3231000</v>
          </cell>
        </row>
        <row r="451">
          <cell r="A451" t="str">
            <v>27.0.1</v>
          </cell>
          <cell r="B451">
            <v>27</v>
          </cell>
          <cell r="C451">
            <v>0</v>
          </cell>
          <cell r="D451">
            <v>1</v>
          </cell>
          <cell r="E451" t="str">
            <v>FUNCIONAMIENTO UNIDAD EJECUTORA MUNICIPAL PLAN MAESTRO TRAFICO Y TRANSPORTE</v>
          </cell>
          <cell r="F451">
            <v>400000</v>
          </cell>
          <cell r="G451">
            <v>600000</v>
          </cell>
          <cell r="H451">
            <v>0</v>
          </cell>
          <cell r="I451">
            <v>0</v>
          </cell>
          <cell r="J451">
            <v>0</v>
          </cell>
          <cell r="K451">
            <v>0</v>
          </cell>
          <cell r="L451">
            <v>0</v>
          </cell>
          <cell r="M451">
            <v>1000000</v>
          </cell>
        </row>
        <row r="452">
          <cell r="A452" t="str">
            <v>27.0.2</v>
          </cell>
          <cell r="B452">
            <v>27</v>
          </cell>
          <cell r="C452">
            <v>0</v>
          </cell>
          <cell r="D452">
            <v>2</v>
          </cell>
          <cell r="E452" t="str">
            <v>FORTALECIMIENTO UNIDAD TRAFICO Y TRANSPORTE</v>
          </cell>
          <cell r="F452">
            <v>0</v>
          </cell>
          <cell r="G452">
            <v>270000</v>
          </cell>
          <cell r="H452">
            <v>250000</v>
          </cell>
          <cell r="I452">
            <v>0</v>
          </cell>
          <cell r="J452">
            <v>0</v>
          </cell>
          <cell r="K452">
            <v>0</v>
          </cell>
          <cell r="L452">
            <v>0</v>
          </cell>
          <cell r="M452">
            <v>520000</v>
          </cell>
        </row>
        <row r="453">
          <cell r="A453" t="str">
            <v>27.0.3</v>
          </cell>
          <cell r="B453">
            <v>27</v>
          </cell>
          <cell r="C453">
            <v>0</v>
          </cell>
          <cell r="D453">
            <v>3</v>
          </cell>
          <cell r="E453" t="str">
            <v>IMPLEMENTACION DE PROGRAMAS DE TRAFICO TRANSPORTE Y VIALIDAD</v>
          </cell>
          <cell r="F453">
            <v>0</v>
          </cell>
          <cell r="G453">
            <v>50000</v>
          </cell>
          <cell r="H453">
            <v>750000</v>
          </cell>
          <cell r="I453">
            <v>0</v>
          </cell>
          <cell r="J453">
            <v>0</v>
          </cell>
          <cell r="K453">
            <v>0</v>
          </cell>
          <cell r="L453">
            <v>0</v>
          </cell>
          <cell r="M453">
            <v>800000</v>
          </cell>
        </row>
        <row r="454">
          <cell r="A454" t="str">
            <v>27.0.4</v>
          </cell>
          <cell r="B454">
            <v>27</v>
          </cell>
          <cell r="C454">
            <v>0</v>
          </cell>
          <cell r="D454">
            <v>4</v>
          </cell>
          <cell r="E454" t="str">
            <v>MANTENIMIENTO DE SEMAFOROS Y SEMAFORIZACION</v>
          </cell>
          <cell r="F454">
            <v>0</v>
          </cell>
          <cell r="G454">
            <v>361000</v>
          </cell>
          <cell r="H454">
            <v>250000</v>
          </cell>
          <cell r="I454">
            <v>0</v>
          </cell>
          <cell r="J454">
            <v>0</v>
          </cell>
          <cell r="K454">
            <v>0</v>
          </cell>
          <cell r="L454">
            <v>0</v>
          </cell>
          <cell r="M454">
            <v>611000</v>
          </cell>
        </row>
        <row r="455">
          <cell r="A455" t="str">
            <v>27.0.5</v>
          </cell>
          <cell r="B455">
            <v>27</v>
          </cell>
          <cell r="C455">
            <v>0</v>
          </cell>
          <cell r="D455">
            <v>5</v>
          </cell>
          <cell r="E455" t="str">
            <v>PROMUT (PROGRAMA MUNICIPAL DE TRANSPORTE)</v>
          </cell>
          <cell r="F455">
            <v>0</v>
          </cell>
          <cell r="G455">
            <v>180000</v>
          </cell>
          <cell r="H455">
            <v>120000</v>
          </cell>
          <cell r="I455">
            <v>0</v>
          </cell>
          <cell r="J455">
            <v>0</v>
          </cell>
          <cell r="K455">
            <v>0</v>
          </cell>
          <cell r="L455">
            <v>0</v>
          </cell>
          <cell r="M455">
            <v>300000</v>
          </cell>
        </row>
        <row r="456">
          <cell r="A456" t="str">
            <v>28.0.0</v>
          </cell>
          <cell r="B456">
            <v>28</v>
          </cell>
          <cell r="C456">
            <v>0</v>
          </cell>
          <cell r="D456">
            <v>0</v>
          </cell>
          <cell r="E456" t="str">
            <v>DEFENSA DEL CONSUMIDOR</v>
          </cell>
          <cell r="F456">
            <v>1170000</v>
          </cell>
          <cell r="G456">
            <v>585000</v>
          </cell>
          <cell r="H456">
            <v>1200000</v>
          </cell>
          <cell r="I456">
            <v>45000</v>
          </cell>
          <cell r="J456">
            <v>0</v>
          </cell>
          <cell r="K456">
            <v>0</v>
          </cell>
          <cell r="L456">
            <v>0</v>
          </cell>
          <cell r="M456">
            <v>3000000</v>
          </cell>
        </row>
        <row r="457">
          <cell r="A457" t="str">
            <v>28.0.1</v>
          </cell>
          <cell r="B457">
            <v>28</v>
          </cell>
          <cell r="C457">
            <v>0</v>
          </cell>
          <cell r="D457">
            <v>1</v>
          </cell>
          <cell r="E457" t="str">
            <v>CONTROL URBANO INTENDENCIA MUNICIPAL</v>
          </cell>
          <cell r="F457">
            <v>1170000</v>
          </cell>
          <cell r="G457">
            <v>270000</v>
          </cell>
          <cell r="H457">
            <v>60000</v>
          </cell>
          <cell r="I457">
            <v>0</v>
          </cell>
          <cell r="J457">
            <v>0</v>
          </cell>
          <cell r="K457">
            <v>0</v>
          </cell>
          <cell r="L457">
            <v>0</v>
          </cell>
          <cell r="M457">
            <v>1500000</v>
          </cell>
        </row>
        <row r="458">
          <cell r="A458" t="str">
            <v>28.0.2</v>
          </cell>
          <cell r="B458">
            <v>28</v>
          </cell>
          <cell r="C458">
            <v>0</v>
          </cell>
          <cell r="D458">
            <v>2</v>
          </cell>
          <cell r="E458" t="str">
            <v>FUNCIONAMIENTO MERCADOS MUNICIPALES</v>
          </cell>
          <cell r="F458">
            <v>0</v>
          </cell>
          <cell r="G458">
            <v>300000</v>
          </cell>
          <cell r="H458">
            <v>655000</v>
          </cell>
          <cell r="I458">
            <v>45000</v>
          </cell>
          <cell r="J458">
            <v>0</v>
          </cell>
          <cell r="K458">
            <v>0</v>
          </cell>
          <cell r="L458">
            <v>0</v>
          </cell>
          <cell r="M458">
            <v>1000000</v>
          </cell>
        </row>
        <row r="459">
          <cell r="A459" t="str">
            <v>28.0.3</v>
          </cell>
          <cell r="B459">
            <v>28</v>
          </cell>
          <cell r="C459">
            <v>0</v>
          </cell>
          <cell r="D459">
            <v>3</v>
          </cell>
          <cell r="E459" t="str">
            <v>MANTENIMIENTO Y REFACCION DE MERCADOS MUNICIPALES</v>
          </cell>
          <cell r="F459">
            <v>0</v>
          </cell>
          <cell r="G459">
            <v>15000</v>
          </cell>
          <cell r="H459">
            <v>485000</v>
          </cell>
          <cell r="I459">
            <v>0</v>
          </cell>
          <cell r="J459">
            <v>0</v>
          </cell>
          <cell r="K459">
            <v>0</v>
          </cell>
          <cell r="L459">
            <v>0</v>
          </cell>
          <cell r="M459">
            <v>500000</v>
          </cell>
        </row>
        <row r="460">
          <cell r="A460" t="str">
            <v>30.0.0</v>
          </cell>
          <cell r="B460">
            <v>30</v>
          </cell>
          <cell r="C460">
            <v>0</v>
          </cell>
          <cell r="D460">
            <v>0</v>
          </cell>
          <cell r="E460" t="str">
            <v>SERVICIO DE INHUMACIÓN, EXHUMACIÓN, CREMACIÓN Y TRASLADO DE RESTOS</v>
          </cell>
          <cell r="F460">
            <v>0</v>
          </cell>
          <cell r="G460">
            <v>221732</v>
          </cell>
          <cell r="H460">
            <v>381380</v>
          </cell>
          <cell r="I460">
            <v>61888</v>
          </cell>
          <cell r="J460">
            <v>0</v>
          </cell>
          <cell r="K460">
            <v>0</v>
          </cell>
          <cell r="L460">
            <v>0</v>
          </cell>
          <cell r="M460">
            <v>665000</v>
          </cell>
        </row>
        <row r="461">
          <cell r="A461" t="str">
            <v>30.0.1</v>
          </cell>
          <cell r="B461">
            <v>30</v>
          </cell>
          <cell r="C461">
            <v>0</v>
          </cell>
          <cell r="D461">
            <v>1</v>
          </cell>
          <cell r="E461" t="str">
            <v>FUNCIONAMIENTO CEMENTERIO</v>
          </cell>
          <cell r="F461">
            <v>0</v>
          </cell>
          <cell r="G461">
            <v>221732</v>
          </cell>
          <cell r="H461">
            <v>381380</v>
          </cell>
          <cell r="I461">
            <v>61888</v>
          </cell>
          <cell r="J461">
            <v>0</v>
          </cell>
          <cell r="K461">
            <v>0</v>
          </cell>
          <cell r="L461">
            <v>0</v>
          </cell>
          <cell r="M461">
            <v>665000</v>
          </cell>
        </row>
        <row r="462">
          <cell r="A462" t="str">
            <v>31.0.0</v>
          </cell>
          <cell r="B462">
            <v>31</v>
          </cell>
          <cell r="C462">
            <v>0</v>
          </cell>
          <cell r="D462">
            <v>0</v>
          </cell>
          <cell r="E462" t="str">
            <v>GESTIÓN DE RIESGOS</v>
          </cell>
          <cell r="F462">
            <v>0</v>
          </cell>
          <cell r="G462">
            <v>6178912</v>
          </cell>
          <cell r="H462">
            <v>3041055</v>
          </cell>
          <cell r="I462">
            <v>80033</v>
          </cell>
          <cell r="J462">
            <v>0</v>
          </cell>
          <cell r="K462">
            <v>0</v>
          </cell>
          <cell r="L462">
            <v>0</v>
          </cell>
          <cell r="M462">
            <v>9300000</v>
          </cell>
        </row>
        <row r="463">
          <cell r="A463" t="str">
            <v>31.0.1</v>
          </cell>
          <cell r="B463">
            <v>31</v>
          </cell>
          <cell r="C463">
            <v>0</v>
          </cell>
          <cell r="D463">
            <v>1</v>
          </cell>
          <cell r="E463" t="str">
            <v>PLAN DE EMERGENCIAS DISTRITALES MUNICIPIO SUCRE</v>
          </cell>
          <cell r="F463">
            <v>0</v>
          </cell>
          <cell r="G463">
            <v>954112</v>
          </cell>
          <cell r="H463">
            <v>965855</v>
          </cell>
          <cell r="I463">
            <v>80033</v>
          </cell>
          <cell r="J463">
            <v>0</v>
          </cell>
          <cell r="K463">
            <v>0</v>
          </cell>
          <cell r="L463">
            <v>0</v>
          </cell>
          <cell r="M463">
            <v>2000000</v>
          </cell>
        </row>
        <row r="464">
          <cell r="A464" t="str">
            <v>31.0.2</v>
          </cell>
          <cell r="B464">
            <v>31</v>
          </cell>
          <cell r="C464">
            <v>0</v>
          </cell>
          <cell r="D464">
            <v>2</v>
          </cell>
          <cell r="E464" t="str">
            <v>PLAN DE EMERGENCIAS Y OBRAS COMPLEMENTARIAS D-2</v>
          </cell>
          <cell r="F464">
            <v>0</v>
          </cell>
          <cell r="G464">
            <v>300000</v>
          </cell>
          <cell r="H464">
            <v>700000</v>
          </cell>
          <cell r="I464">
            <v>0</v>
          </cell>
          <cell r="J464">
            <v>0</v>
          </cell>
          <cell r="K464">
            <v>0</v>
          </cell>
          <cell r="L464">
            <v>0</v>
          </cell>
          <cell r="M464">
            <v>1000000</v>
          </cell>
        </row>
        <row r="465">
          <cell r="A465" t="str">
            <v>31.0.3</v>
          </cell>
          <cell r="B465">
            <v>31</v>
          </cell>
          <cell r="C465">
            <v>0</v>
          </cell>
          <cell r="D465">
            <v>3</v>
          </cell>
          <cell r="E465" t="str">
            <v>CONTRATACION ALQUILER MAQUINARIA Y EQUIPO D-2</v>
          </cell>
          <cell r="F465">
            <v>0</v>
          </cell>
          <cell r="G465">
            <v>800000</v>
          </cell>
          <cell r="H465">
            <v>0</v>
          </cell>
          <cell r="I465">
            <v>0</v>
          </cell>
          <cell r="J465">
            <v>0</v>
          </cell>
          <cell r="K465">
            <v>0</v>
          </cell>
          <cell r="L465">
            <v>0</v>
          </cell>
          <cell r="M465">
            <v>800000</v>
          </cell>
        </row>
        <row r="466">
          <cell r="A466" t="str">
            <v>31.0.4</v>
          </cell>
          <cell r="B466">
            <v>31</v>
          </cell>
          <cell r="C466">
            <v>0</v>
          </cell>
          <cell r="D466">
            <v>4</v>
          </cell>
          <cell r="E466" t="str">
            <v>PLAN DE EMERGENCIAS Y OBRAS COMPLEMENTARIAS D-3</v>
          </cell>
          <cell r="F466">
            <v>0</v>
          </cell>
          <cell r="G466">
            <v>200000</v>
          </cell>
          <cell r="H466">
            <v>100000</v>
          </cell>
          <cell r="I466">
            <v>0</v>
          </cell>
          <cell r="J466">
            <v>0</v>
          </cell>
          <cell r="K466">
            <v>0</v>
          </cell>
          <cell r="L466">
            <v>0</v>
          </cell>
          <cell r="M466">
            <v>300000</v>
          </cell>
        </row>
        <row r="467">
          <cell r="A467" t="str">
            <v>31.0.5</v>
          </cell>
          <cell r="B467">
            <v>31</v>
          </cell>
          <cell r="C467">
            <v>0</v>
          </cell>
          <cell r="D467">
            <v>5</v>
          </cell>
          <cell r="E467" t="str">
            <v>PLAN DE EMERGENCIAS Y OBRAS COMPLEMENTARIAS D-5</v>
          </cell>
          <cell r="F467">
            <v>0</v>
          </cell>
          <cell r="G467">
            <v>100000</v>
          </cell>
          <cell r="H467">
            <v>0</v>
          </cell>
          <cell r="I467">
            <v>0</v>
          </cell>
          <cell r="J467">
            <v>0</v>
          </cell>
          <cell r="K467">
            <v>0</v>
          </cell>
          <cell r="L467">
            <v>0</v>
          </cell>
          <cell r="M467">
            <v>100000</v>
          </cell>
        </row>
        <row r="468">
          <cell r="A468" t="str">
            <v>31.0.6</v>
          </cell>
          <cell r="B468">
            <v>31</v>
          </cell>
          <cell r="C468">
            <v>0</v>
          </cell>
          <cell r="D468">
            <v>6</v>
          </cell>
          <cell r="E468" t="str">
            <v>PLAN DE EMERGENCIAS Y OBRAS COMPLEMENTARIAS D-6</v>
          </cell>
          <cell r="F468">
            <v>0</v>
          </cell>
          <cell r="G468">
            <v>1540000</v>
          </cell>
          <cell r="H468">
            <v>460000</v>
          </cell>
          <cell r="I468">
            <v>0</v>
          </cell>
          <cell r="J468">
            <v>0</v>
          </cell>
          <cell r="K468">
            <v>0</v>
          </cell>
          <cell r="L468">
            <v>0</v>
          </cell>
          <cell r="M468">
            <v>2000000</v>
          </cell>
        </row>
        <row r="469">
          <cell r="A469" t="str">
            <v>31.0.7</v>
          </cell>
          <cell r="B469">
            <v>31</v>
          </cell>
          <cell r="C469">
            <v>0</v>
          </cell>
          <cell r="D469">
            <v>7</v>
          </cell>
          <cell r="E469" t="str">
            <v>CONSTRUCCION DE OBRAS COMPLEMENTARIAS EN INFRAESTRUCTURA EXTERNA</v>
          </cell>
          <cell r="F469">
            <v>0</v>
          </cell>
          <cell r="G469">
            <v>500000</v>
          </cell>
          <cell r="H469">
            <v>0</v>
          </cell>
          <cell r="I469">
            <v>0</v>
          </cell>
          <cell r="J469">
            <v>0</v>
          </cell>
          <cell r="K469">
            <v>0</v>
          </cell>
          <cell r="L469">
            <v>0</v>
          </cell>
          <cell r="M469">
            <v>500000</v>
          </cell>
        </row>
        <row r="470">
          <cell r="A470" t="str">
            <v>31.0.8</v>
          </cell>
          <cell r="B470">
            <v>31</v>
          </cell>
          <cell r="C470">
            <v>0</v>
          </cell>
          <cell r="D470">
            <v>8</v>
          </cell>
          <cell r="E470" t="str">
            <v>PLAN DE EMERGENCIAS Y OBRAS COMPLEMENTARIAS D-7</v>
          </cell>
          <cell r="F470">
            <v>0</v>
          </cell>
          <cell r="G470">
            <v>200000</v>
          </cell>
          <cell r="H470">
            <v>300000</v>
          </cell>
          <cell r="I470">
            <v>0</v>
          </cell>
          <cell r="J470">
            <v>0</v>
          </cell>
          <cell r="K470">
            <v>0</v>
          </cell>
          <cell r="L470">
            <v>0</v>
          </cell>
          <cell r="M470">
            <v>500000</v>
          </cell>
        </row>
        <row r="471">
          <cell r="A471" t="str">
            <v>31.0.9</v>
          </cell>
          <cell r="B471">
            <v>31</v>
          </cell>
          <cell r="C471">
            <v>0</v>
          </cell>
          <cell r="D471">
            <v>9</v>
          </cell>
          <cell r="E471" t="str">
            <v>PLAN DE EMERGENCIAS Y OBRAS COMPLEMENTARIAS D-4</v>
          </cell>
          <cell r="F471">
            <v>0</v>
          </cell>
          <cell r="G471">
            <v>750000</v>
          </cell>
          <cell r="H471">
            <v>150000</v>
          </cell>
          <cell r="I471">
            <v>0</v>
          </cell>
          <cell r="J471">
            <v>0</v>
          </cell>
          <cell r="K471">
            <v>0</v>
          </cell>
          <cell r="L471">
            <v>0</v>
          </cell>
          <cell r="M471">
            <v>900000</v>
          </cell>
        </row>
        <row r="472">
          <cell r="A472" t="str">
            <v>31.0.10</v>
          </cell>
          <cell r="B472">
            <v>31</v>
          </cell>
          <cell r="C472">
            <v>0</v>
          </cell>
          <cell r="D472">
            <v>10</v>
          </cell>
          <cell r="E472" t="str">
            <v>PLAN DE EMERGENCIAS Y OBRAS COMPLEMENTARIAS D-8</v>
          </cell>
          <cell r="F472">
            <v>0</v>
          </cell>
          <cell r="G472">
            <v>284800</v>
          </cell>
          <cell r="H472">
            <v>115200</v>
          </cell>
          <cell r="I472">
            <v>0</v>
          </cell>
          <cell r="J472">
            <v>0</v>
          </cell>
          <cell r="K472">
            <v>0</v>
          </cell>
          <cell r="L472">
            <v>0</v>
          </cell>
          <cell r="M472">
            <v>400000</v>
          </cell>
        </row>
        <row r="473">
          <cell r="A473" t="str">
            <v>31.0.45</v>
          </cell>
          <cell r="B473">
            <v>31</v>
          </cell>
          <cell r="C473">
            <v>0</v>
          </cell>
          <cell r="D473">
            <v>45</v>
          </cell>
          <cell r="E473" t="str">
            <v>BRIGADAS MOVILES DE REFACCION Y OBRAS MENORES D-5</v>
          </cell>
          <cell r="F473">
            <v>0</v>
          </cell>
          <cell r="G473">
            <v>550000</v>
          </cell>
          <cell r="H473">
            <v>250000</v>
          </cell>
          <cell r="I473">
            <v>0</v>
          </cell>
          <cell r="J473">
            <v>0</v>
          </cell>
          <cell r="K473">
            <v>0</v>
          </cell>
          <cell r="L473">
            <v>0</v>
          </cell>
          <cell r="M473">
            <v>800000</v>
          </cell>
        </row>
        <row r="474">
          <cell r="A474" t="str">
            <v>32.0.0</v>
          </cell>
          <cell r="B474">
            <v>32</v>
          </cell>
          <cell r="C474">
            <v>0</v>
          </cell>
          <cell r="D474">
            <v>0</v>
          </cell>
          <cell r="E474" t="str">
            <v>RECURSOS HÍDRICOS</v>
          </cell>
          <cell r="F474">
            <v>0</v>
          </cell>
          <cell r="G474">
            <v>0</v>
          </cell>
          <cell r="H474">
            <v>0</v>
          </cell>
          <cell r="I474">
            <v>345000</v>
          </cell>
          <cell r="J474">
            <v>0</v>
          </cell>
          <cell r="K474">
            <v>0</v>
          </cell>
          <cell r="L474">
            <v>0</v>
          </cell>
          <cell r="M474">
            <v>345000</v>
          </cell>
        </row>
        <row r="475">
          <cell r="A475" t="str">
            <v>32.5.0</v>
          </cell>
          <cell r="B475">
            <v>32</v>
          </cell>
          <cell r="C475">
            <v>5</v>
          </cell>
          <cell r="D475">
            <v>0</v>
          </cell>
          <cell r="E475" t="str">
            <v xml:space="preserve">CONST. REPRESA SUNCHU PAMPA </v>
          </cell>
          <cell r="F475">
            <v>0</v>
          </cell>
          <cell r="G475">
            <v>0</v>
          </cell>
          <cell r="H475">
            <v>0</v>
          </cell>
          <cell r="I475">
            <v>345000</v>
          </cell>
          <cell r="J475">
            <v>0</v>
          </cell>
          <cell r="K475">
            <v>0</v>
          </cell>
          <cell r="L475">
            <v>0</v>
          </cell>
          <cell r="M475">
            <v>345000</v>
          </cell>
        </row>
        <row r="476">
          <cell r="A476" t="str">
            <v>33.0.0</v>
          </cell>
          <cell r="B476">
            <v>33</v>
          </cell>
          <cell r="C476">
            <v>0</v>
          </cell>
          <cell r="D476">
            <v>0</v>
          </cell>
          <cell r="E476" t="str">
            <v>SERVICIOS DE SEGURIDAD CIUDADANA</v>
          </cell>
          <cell r="F476">
            <v>6547730</v>
          </cell>
          <cell r="G476">
            <v>1125000</v>
          </cell>
          <cell r="H476">
            <v>1220000</v>
          </cell>
          <cell r="I476">
            <v>32920516</v>
          </cell>
          <cell r="J476">
            <v>0</v>
          </cell>
          <cell r="K476">
            <v>0</v>
          </cell>
          <cell r="L476">
            <v>0</v>
          </cell>
          <cell r="M476">
            <v>41813246</v>
          </cell>
        </row>
        <row r="477">
          <cell r="A477" t="str">
            <v>33.0.1</v>
          </cell>
          <cell r="B477">
            <v>33</v>
          </cell>
          <cell r="C477">
            <v>0</v>
          </cell>
          <cell r="D477">
            <v>1</v>
          </cell>
          <cell r="E477" t="str">
            <v>CONTROL URBANO Y SEGURIDAD CIUDADANA</v>
          </cell>
          <cell r="F477">
            <v>500000</v>
          </cell>
          <cell r="G477">
            <v>395000</v>
          </cell>
          <cell r="H477">
            <v>510000</v>
          </cell>
          <cell r="I477">
            <v>95000</v>
          </cell>
          <cell r="J477">
            <v>0</v>
          </cell>
          <cell r="K477">
            <v>0</v>
          </cell>
          <cell r="L477">
            <v>0</v>
          </cell>
          <cell r="M477">
            <v>1500000</v>
          </cell>
        </row>
        <row r="478">
          <cell r="A478" t="str">
            <v>33.0.2</v>
          </cell>
          <cell r="B478">
            <v>33</v>
          </cell>
          <cell r="C478">
            <v>0</v>
          </cell>
          <cell r="D478">
            <v>2</v>
          </cell>
          <cell r="E478" t="str">
            <v>FORTALECIMIENTO ESPECTACULOS PUBLICOS</v>
          </cell>
          <cell r="F478">
            <v>750000</v>
          </cell>
          <cell r="G478">
            <v>130000</v>
          </cell>
          <cell r="H478">
            <v>0</v>
          </cell>
          <cell r="I478">
            <v>0</v>
          </cell>
          <cell r="J478">
            <v>0</v>
          </cell>
          <cell r="K478">
            <v>0</v>
          </cell>
          <cell r="L478">
            <v>0</v>
          </cell>
          <cell r="M478">
            <v>880000</v>
          </cell>
        </row>
        <row r="479">
          <cell r="A479" t="str">
            <v>33.0.3</v>
          </cell>
          <cell r="B479">
            <v>33</v>
          </cell>
          <cell r="C479">
            <v>0</v>
          </cell>
          <cell r="D479">
            <v>3</v>
          </cell>
          <cell r="E479" t="str">
            <v>FORTALECIMIENTO SEGURIDAD CIUDADANA EN DISTRITOS MUNICIPALES</v>
          </cell>
          <cell r="F479">
            <v>0</v>
          </cell>
          <cell r="G479">
            <v>70000</v>
          </cell>
          <cell r="H479">
            <v>640000</v>
          </cell>
          <cell r="I479">
            <v>90000</v>
          </cell>
          <cell r="J479">
            <v>0</v>
          </cell>
          <cell r="K479">
            <v>0</v>
          </cell>
          <cell r="L479">
            <v>0</v>
          </cell>
          <cell r="M479">
            <v>800000</v>
          </cell>
        </row>
        <row r="480">
          <cell r="A480" t="str">
            <v>33.0.4</v>
          </cell>
          <cell r="B480">
            <v>33</v>
          </cell>
          <cell r="C480">
            <v>0</v>
          </cell>
          <cell r="D480">
            <v>4</v>
          </cell>
          <cell r="E480" t="str">
            <v>GUARDIA AUTONOMA MUNICIPAL SUCRE</v>
          </cell>
          <cell r="F480">
            <v>5297730</v>
          </cell>
          <cell r="G480">
            <v>0</v>
          </cell>
          <cell r="H480">
            <v>0</v>
          </cell>
          <cell r="I480">
            <v>0</v>
          </cell>
          <cell r="J480">
            <v>0</v>
          </cell>
          <cell r="K480">
            <v>0</v>
          </cell>
          <cell r="L480">
            <v>0</v>
          </cell>
          <cell r="M480">
            <v>5297730</v>
          </cell>
        </row>
        <row r="481">
          <cell r="A481" t="str">
            <v>33.0.8</v>
          </cell>
          <cell r="B481">
            <v>33</v>
          </cell>
          <cell r="C481">
            <v>0</v>
          </cell>
          <cell r="D481">
            <v>8</v>
          </cell>
          <cell r="E481" t="str">
            <v xml:space="preserve">ADQUISICION EQUIPAMIENTO SEGURIDAD CIUDADANA </v>
          </cell>
          <cell r="F481">
            <v>0</v>
          </cell>
          <cell r="G481">
            <v>0</v>
          </cell>
          <cell r="H481">
            <v>0</v>
          </cell>
          <cell r="I481">
            <v>5300000</v>
          </cell>
          <cell r="J481">
            <v>0</v>
          </cell>
          <cell r="K481">
            <v>0</v>
          </cell>
          <cell r="L481">
            <v>0</v>
          </cell>
          <cell r="M481">
            <v>5300000</v>
          </cell>
        </row>
        <row r="482">
          <cell r="A482" t="str">
            <v>33.0.10</v>
          </cell>
          <cell r="B482">
            <v>33</v>
          </cell>
          <cell r="C482">
            <v>0</v>
          </cell>
          <cell r="D482">
            <v>10</v>
          </cell>
          <cell r="E482" t="str">
            <v>EQUIPAMIENTO ESTACION POLICIAL INTEGRAL EPI D-1</v>
          </cell>
          <cell r="F482">
            <v>0</v>
          </cell>
          <cell r="G482">
            <v>0</v>
          </cell>
          <cell r="H482">
            <v>50000</v>
          </cell>
          <cell r="I482">
            <v>450000</v>
          </cell>
          <cell r="J482">
            <v>0</v>
          </cell>
          <cell r="K482">
            <v>0</v>
          </cell>
          <cell r="L482">
            <v>0</v>
          </cell>
          <cell r="M482">
            <v>500000</v>
          </cell>
        </row>
        <row r="483">
          <cell r="A483" t="str">
            <v>33.0.15</v>
          </cell>
          <cell r="B483">
            <v>33</v>
          </cell>
          <cell r="C483">
            <v>0</v>
          </cell>
          <cell r="D483">
            <v>15</v>
          </cell>
          <cell r="E483" t="str">
            <v>MANTENIMIENTO Y REFACCION INFRAESTRUCTURA SEGURIDAD CIUDADANA</v>
          </cell>
          <cell r="F483">
            <v>0</v>
          </cell>
          <cell r="G483">
            <v>530000</v>
          </cell>
          <cell r="H483">
            <v>20000</v>
          </cell>
          <cell r="I483">
            <v>0</v>
          </cell>
          <cell r="J483">
            <v>0</v>
          </cell>
          <cell r="K483">
            <v>0</v>
          </cell>
          <cell r="L483">
            <v>0</v>
          </cell>
          <cell r="M483">
            <v>550000</v>
          </cell>
        </row>
        <row r="484">
          <cell r="A484" t="str">
            <v>33.3.0</v>
          </cell>
          <cell r="B484">
            <v>33</v>
          </cell>
          <cell r="C484">
            <v>3</v>
          </cell>
          <cell r="D484">
            <v>0</v>
          </cell>
          <cell r="E484" t="str">
            <v>CONST. ESTACION POLICIAL DISTRITO 4 FASE 2</v>
          </cell>
          <cell r="F484">
            <v>0</v>
          </cell>
          <cell r="G484">
            <v>0</v>
          </cell>
          <cell r="H484">
            <v>0</v>
          </cell>
          <cell r="I484">
            <v>180000</v>
          </cell>
          <cell r="J484">
            <v>0</v>
          </cell>
          <cell r="K484">
            <v>0</v>
          </cell>
          <cell r="L484">
            <v>0</v>
          </cell>
          <cell r="M484">
            <v>180000</v>
          </cell>
        </row>
        <row r="485">
          <cell r="A485" t="str">
            <v>33.5.0</v>
          </cell>
          <cell r="B485">
            <v>33</v>
          </cell>
          <cell r="C485">
            <v>5</v>
          </cell>
          <cell r="D485">
            <v>0</v>
          </cell>
          <cell r="E485" t="str">
            <v>CONST. MODULO POLICIAL ALTO SAN JUANILLO A</v>
          </cell>
          <cell r="F485">
            <v>0</v>
          </cell>
          <cell r="G485">
            <v>0</v>
          </cell>
          <cell r="H485">
            <v>0</v>
          </cell>
          <cell r="I485">
            <v>640000</v>
          </cell>
          <cell r="J485">
            <v>0</v>
          </cell>
          <cell r="K485">
            <v>0</v>
          </cell>
          <cell r="L485">
            <v>0</v>
          </cell>
          <cell r="M485">
            <v>640000</v>
          </cell>
        </row>
        <row r="486">
          <cell r="A486" t="str">
            <v>33.16.0</v>
          </cell>
          <cell r="B486">
            <v>33</v>
          </cell>
          <cell r="C486">
            <v>16</v>
          </cell>
          <cell r="D486">
            <v>0</v>
          </cell>
          <cell r="E486" t="str">
            <v>CONST. MODULO POLICIAL ALTO SAN JUANILLO B</v>
          </cell>
          <cell r="F486">
            <v>0</v>
          </cell>
          <cell r="G486">
            <v>0</v>
          </cell>
          <cell r="H486">
            <v>0</v>
          </cell>
          <cell r="I486">
            <v>65516</v>
          </cell>
          <cell r="J486">
            <v>0</v>
          </cell>
          <cell r="K486">
            <v>0</v>
          </cell>
          <cell r="L486">
            <v>0</v>
          </cell>
          <cell r="M486">
            <v>65516</v>
          </cell>
        </row>
        <row r="487">
          <cell r="A487" t="str">
            <v>33.17.0</v>
          </cell>
          <cell r="B487">
            <v>33</v>
          </cell>
          <cell r="C487">
            <v>17</v>
          </cell>
          <cell r="D487">
            <v>0</v>
          </cell>
          <cell r="E487" t="str">
            <v>CONST. INFRAESTRUCTURA UNIDAD OPERATIVA DELTA ZONA BAJO LIBERTADORES</v>
          </cell>
          <cell r="F487">
            <v>0</v>
          </cell>
          <cell r="G487">
            <v>0</v>
          </cell>
          <cell r="H487">
            <v>0</v>
          </cell>
          <cell r="I487">
            <v>1600000</v>
          </cell>
          <cell r="J487">
            <v>0</v>
          </cell>
          <cell r="K487">
            <v>0</v>
          </cell>
          <cell r="L487">
            <v>0</v>
          </cell>
          <cell r="M487">
            <v>1600000</v>
          </cell>
        </row>
        <row r="488">
          <cell r="A488" t="str">
            <v>33.18.0</v>
          </cell>
          <cell r="B488">
            <v>33</v>
          </cell>
          <cell r="C488">
            <v>18</v>
          </cell>
          <cell r="D488">
            <v>0</v>
          </cell>
          <cell r="E488" t="str">
            <v>CONST. DEL SISTEMA CADI - SUCRE SEGURA ZONA PATACON</v>
          </cell>
          <cell r="F488">
            <v>0</v>
          </cell>
          <cell r="G488">
            <v>0</v>
          </cell>
          <cell r="H488">
            <v>0</v>
          </cell>
          <cell r="I488">
            <v>24500000</v>
          </cell>
          <cell r="J488">
            <v>0</v>
          </cell>
          <cell r="K488">
            <v>0</v>
          </cell>
          <cell r="L488">
            <v>0</v>
          </cell>
          <cell r="M488">
            <v>24500000</v>
          </cell>
        </row>
        <row r="489">
          <cell r="A489" t="str">
            <v>34.0.0</v>
          </cell>
          <cell r="B489">
            <v>34</v>
          </cell>
          <cell r="C489">
            <v>0</v>
          </cell>
          <cell r="D489">
            <v>0</v>
          </cell>
          <cell r="E489" t="str">
            <v>FORTALECIMIENTO INSTITUCIONAL</v>
          </cell>
          <cell r="F489">
            <v>20476339</v>
          </cell>
          <cell r="G489">
            <v>17542840</v>
          </cell>
          <cell r="H489">
            <v>5453506</v>
          </cell>
          <cell r="I489">
            <v>5042293</v>
          </cell>
          <cell r="J489">
            <v>0</v>
          </cell>
          <cell r="K489">
            <v>0</v>
          </cell>
          <cell r="L489">
            <v>0</v>
          </cell>
          <cell r="M489">
            <v>48514978</v>
          </cell>
        </row>
        <row r="490">
          <cell r="A490" t="str">
            <v>34.0.1</v>
          </cell>
          <cell r="B490">
            <v>34</v>
          </cell>
          <cell r="C490">
            <v>0</v>
          </cell>
          <cell r="D490">
            <v>1</v>
          </cell>
          <cell r="E490" t="str">
            <v>FORTALECIMIENTO DESCONCENTRACION SUB-ALCALDIA D-1</v>
          </cell>
          <cell r="F490">
            <v>442000</v>
          </cell>
          <cell r="G490">
            <v>299900</v>
          </cell>
          <cell r="H490">
            <v>33100</v>
          </cell>
          <cell r="I490">
            <v>25000</v>
          </cell>
          <cell r="J490">
            <v>0</v>
          </cell>
          <cell r="K490">
            <v>0</v>
          </cell>
          <cell r="L490">
            <v>0</v>
          </cell>
          <cell r="M490">
            <v>800000</v>
          </cell>
        </row>
        <row r="491">
          <cell r="A491" t="str">
            <v>34.0.2</v>
          </cell>
          <cell r="B491">
            <v>34</v>
          </cell>
          <cell r="C491">
            <v>0</v>
          </cell>
          <cell r="D491">
            <v>2</v>
          </cell>
          <cell r="E491" t="str">
            <v xml:space="preserve">IMPLEMENTACION SUPERVISION Y FISCALIZACION DE OBRAS </v>
          </cell>
          <cell r="F491">
            <v>0</v>
          </cell>
          <cell r="G491">
            <v>500000</v>
          </cell>
          <cell r="H491">
            <v>500000</v>
          </cell>
          <cell r="I491">
            <v>0</v>
          </cell>
          <cell r="J491">
            <v>0</v>
          </cell>
          <cell r="K491">
            <v>0</v>
          </cell>
          <cell r="L491">
            <v>0</v>
          </cell>
          <cell r="M491">
            <v>1000000</v>
          </cell>
        </row>
        <row r="492">
          <cell r="A492" t="str">
            <v>34.0.3</v>
          </cell>
          <cell r="B492">
            <v>34</v>
          </cell>
          <cell r="C492">
            <v>0</v>
          </cell>
          <cell r="D492">
            <v>3</v>
          </cell>
          <cell r="E492" t="str">
            <v>FORTALECIMIENTO DESCONCENTRACION SUB - ALCALDIA D-2</v>
          </cell>
          <cell r="F492">
            <v>490000</v>
          </cell>
          <cell r="G492">
            <v>218000</v>
          </cell>
          <cell r="H492">
            <v>138800</v>
          </cell>
          <cell r="I492">
            <v>53200</v>
          </cell>
          <cell r="J492">
            <v>0</v>
          </cell>
          <cell r="K492">
            <v>0</v>
          </cell>
          <cell r="L492">
            <v>0</v>
          </cell>
          <cell r="M492">
            <v>900000</v>
          </cell>
        </row>
        <row r="493">
          <cell r="A493" t="str">
            <v>34.0.4</v>
          </cell>
          <cell r="B493">
            <v>34</v>
          </cell>
          <cell r="C493">
            <v>0</v>
          </cell>
          <cell r="D493">
            <v>4</v>
          </cell>
          <cell r="E493" t="str">
            <v>FORTALECIMIENTO DESCONCENTRACION SUB - ALCALDIA D-4</v>
          </cell>
          <cell r="F493">
            <v>534000</v>
          </cell>
          <cell r="G493">
            <v>789248</v>
          </cell>
          <cell r="H493">
            <v>205000</v>
          </cell>
          <cell r="I493">
            <v>55000</v>
          </cell>
          <cell r="J493">
            <v>0</v>
          </cell>
          <cell r="K493">
            <v>0</v>
          </cell>
          <cell r="L493">
            <v>0</v>
          </cell>
          <cell r="M493">
            <v>1583248</v>
          </cell>
        </row>
        <row r="494">
          <cell r="A494" t="str">
            <v>34.0.5</v>
          </cell>
          <cell r="B494">
            <v>34</v>
          </cell>
          <cell r="C494">
            <v>0</v>
          </cell>
          <cell r="D494">
            <v>5</v>
          </cell>
          <cell r="E494" t="str">
            <v>FORTALECIMIENTO DESCONCENTRACION SUB - ALCALDIA D-5</v>
          </cell>
          <cell r="F494">
            <v>434319</v>
          </cell>
          <cell r="G494">
            <v>554841</v>
          </cell>
          <cell r="H494">
            <v>210840</v>
          </cell>
          <cell r="I494">
            <v>100000</v>
          </cell>
          <cell r="J494">
            <v>0</v>
          </cell>
          <cell r="K494">
            <v>0</v>
          </cell>
          <cell r="L494">
            <v>0</v>
          </cell>
          <cell r="M494">
            <v>1300000</v>
          </cell>
        </row>
        <row r="495">
          <cell r="A495" t="str">
            <v>34.0.6</v>
          </cell>
          <cell r="B495">
            <v>34</v>
          </cell>
          <cell r="C495">
            <v>0</v>
          </cell>
          <cell r="D495">
            <v>6</v>
          </cell>
          <cell r="E495" t="str">
            <v>FORTALECIMIENTO DESCONCENTRACION SUB - ALCALDIA D-3</v>
          </cell>
          <cell r="F495">
            <v>910212</v>
          </cell>
          <cell r="G495">
            <v>465200</v>
          </cell>
          <cell r="H495">
            <v>156000</v>
          </cell>
          <cell r="I495">
            <v>48488</v>
          </cell>
          <cell r="J495">
            <v>0</v>
          </cell>
          <cell r="K495">
            <v>0</v>
          </cell>
          <cell r="L495">
            <v>0</v>
          </cell>
          <cell r="M495">
            <v>1579900</v>
          </cell>
        </row>
        <row r="496">
          <cell r="A496" t="str">
            <v>34.0.7</v>
          </cell>
          <cell r="B496">
            <v>34</v>
          </cell>
          <cell r="C496">
            <v>0</v>
          </cell>
          <cell r="D496">
            <v>7</v>
          </cell>
          <cell r="E496" t="str">
            <v>FORTALECIMIENTO DESCONCENTRACION SUB - ALCALDIA D-6</v>
          </cell>
          <cell r="F496">
            <v>488000</v>
          </cell>
          <cell r="G496">
            <v>453000</v>
          </cell>
          <cell r="H496">
            <v>19000</v>
          </cell>
          <cell r="I496">
            <v>1040000</v>
          </cell>
          <cell r="J496">
            <v>0</v>
          </cell>
          <cell r="K496">
            <v>0</v>
          </cell>
          <cell r="L496">
            <v>0</v>
          </cell>
          <cell r="M496">
            <v>2000000</v>
          </cell>
        </row>
        <row r="497">
          <cell r="A497" t="str">
            <v>34.0.9</v>
          </cell>
          <cell r="B497">
            <v>34</v>
          </cell>
          <cell r="C497">
            <v>0</v>
          </cell>
          <cell r="D497">
            <v>9</v>
          </cell>
          <cell r="E497" t="str">
            <v>FORTALECIMIENTO DESCONCENTRACION SUB - ALCALDIA D-7</v>
          </cell>
          <cell r="F497">
            <v>570858</v>
          </cell>
          <cell r="G497">
            <v>125342</v>
          </cell>
          <cell r="H497">
            <v>180400</v>
          </cell>
          <cell r="I497">
            <v>73400</v>
          </cell>
          <cell r="J497">
            <v>0</v>
          </cell>
          <cell r="K497">
            <v>0</v>
          </cell>
          <cell r="L497">
            <v>0</v>
          </cell>
          <cell r="M497">
            <v>950000</v>
          </cell>
        </row>
        <row r="498">
          <cell r="A498" t="str">
            <v>34.0.10</v>
          </cell>
          <cell r="B498">
            <v>34</v>
          </cell>
          <cell r="C498">
            <v>0</v>
          </cell>
          <cell r="D498">
            <v>10</v>
          </cell>
          <cell r="E498" t="str">
            <v>IMPLEMENTACION Y DOTACION CON MAQUINARIA Y EQUIPO PESADO</v>
          </cell>
          <cell r="F498">
            <v>0</v>
          </cell>
          <cell r="G498">
            <v>0</v>
          </cell>
          <cell r="H498">
            <v>0</v>
          </cell>
          <cell r="I498">
            <v>1000000</v>
          </cell>
          <cell r="J498">
            <v>0</v>
          </cell>
          <cell r="K498">
            <v>0</v>
          </cell>
          <cell r="L498">
            <v>0</v>
          </cell>
          <cell r="M498">
            <v>1000000</v>
          </cell>
        </row>
        <row r="499">
          <cell r="A499" t="str">
            <v>34.0.12</v>
          </cell>
          <cell r="B499">
            <v>34</v>
          </cell>
          <cell r="C499">
            <v>0</v>
          </cell>
          <cell r="D499">
            <v>12</v>
          </cell>
          <cell r="E499" t="str">
            <v>FORTALECIMIENTO DIRECCION DE TURISMO</v>
          </cell>
          <cell r="F499">
            <v>0</v>
          </cell>
          <cell r="G499">
            <v>300000</v>
          </cell>
          <cell r="H499">
            <v>0</v>
          </cell>
          <cell r="I499">
            <v>0</v>
          </cell>
          <cell r="J499">
            <v>0</v>
          </cell>
          <cell r="K499">
            <v>0</v>
          </cell>
          <cell r="L499">
            <v>0</v>
          </cell>
          <cell r="M499">
            <v>300000</v>
          </cell>
        </row>
        <row r="500">
          <cell r="A500" t="str">
            <v>34.0.13</v>
          </cell>
          <cell r="B500">
            <v>34</v>
          </cell>
          <cell r="C500">
            <v>0</v>
          </cell>
          <cell r="D500">
            <v>13</v>
          </cell>
          <cell r="E500" t="str">
            <v xml:space="preserve">FUNCIONAMIENTO PLANTA ASFALTADORA </v>
          </cell>
          <cell r="F500">
            <v>176057</v>
          </cell>
          <cell r="G500">
            <v>11000</v>
          </cell>
          <cell r="H500">
            <v>812943</v>
          </cell>
          <cell r="I500">
            <v>0</v>
          </cell>
          <cell r="J500">
            <v>0</v>
          </cell>
          <cell r="K500">
            <v>0</v>
          </cell>
          <cell r="L500">
            <v>0</v>
          </cell>
          <cell r="M500">
            <v>1000000</v>
          </cell>
        </row>
        <row r="501">
          <cell r="A501" t="str">
            <v>34.0.14</v>
          </cell>
          <cell r="B501">
            <v>34</v>
          </cell>
          <cell r="C501">
            <v>0</v>
          </cell>
          <cell r="D501">
            <v>14</v>
          </cell>
          <cell r="E501" t="str">
            <v>FORTALECIMIENTO SOCIAL INTEGRAL, SALUD, DEPORTE, CULTURA Y TURISMO D-1</v>
          </cell>
          <cell r="F501">
            <v>0</v>
          </cell>
          <cell r="G501">
            <v>440000</v>
          </cell>
          <cell r="H501">
            <v>60000</v>
          </cell>
          <cell r="I501">
            <v>0</v>
          </cell>
          <cell r="J501">
            <v>0</v>
          </cell>
          <cell r="K501">
            <v>0</v>
          </cell>
          <cell r="L501">
            <v>0</v>
          </cell>
          <cell r="M501">
            <v>500000</v>
          </cell>
        </row>
        <row r="502">
          <cell r="A502" t="str">
            <v>34.0.15</v>
          </cell>
          <cell r="B502">
            <v>34</v>
          </cell>
          <cell r="C502">
            <v>0</v>
          </cell>
          <cell r="D502">
            <v>15</v>
          </cell>
          <cell r="E502" t="str">
            <v>FUNCIONAMIENTO JEFATURA DE OPERACIONES</v>
          </cell>
          <cell r="F502">
            <v>245586</v>
          </cell>
          <cell r="G502">
            <v>151596</v>
          </cell>
          <cell r="H502">
            <v>77768</v>
          </cell>
          <cell r="I502">
            <v>25050</v>
          </cell>
          <cell r="J502">
            <v>0</v>
          </cell>
          <cell r="K502">
            <v>0</v>
          </cell>
          <cell r="L502">
            <v>0</v>
          </cell>
          <cell r="M502">
            <v>500000</v>
          </cell>
        </row>
        <row r="503">
          <cell r="A503" t="str">
            <v>34.0.16</v>
          </cell>
          <cell r="B503">
            <v>34</v>
          </cell>
          <cell r="C503">
            <v>0</v>
          </cell>
          <cell r="D503">
            <v>16</v>
          </cell>
          <cell r="E503" t="str">
            <v xml:space="preserve">EJECUCION MEDICION DE LA GESTION MUNICIPAL </v>
          </cell>
          <cell r="F503">
            <v>0</v>
          </cell>
          <cell r="G503">
            <v>50000</v>
          </cell>
          <cell r="H503">
            <v>0</v>
          </cell>
          <cell r="I503">
            <v>0</v>
          </cell>
          <cell r="J503">
            <v>0</v>
          </cell>
          <cell r="K503">
            <v>0</v>
          </cell>
          <cell r="L503">
            <v>0</v>
          </cell>
          <cell r="M503">
            <v>50000</v>
          </cell>
        </row>
        <row r="504">
          <cell r="A504" t="str">
            <v>34.0.17</v>
          </cell>
          <cell r="B504">
            <v>34</v>
          </cell>
          <cell r="C504">
            <v>0</v>
          </cell>
          <cell r="D504">
            <v>17</v>
          </cell>
          <cell r="E504" t="str">
            <v>DISEÑO Y CALCULO DE PROYECTOS</v>
          </cell>
          <cell r="F504">
            <v>0</v>
          </cell>
          <cell r="G504">
            <v>614000</v>
          </cell>
          <cell r="H504">
            <v>286000</v>
          </cell>
          <cell r="I504">
            <v>0</v>
          </cell>
          <cell r="J504">
            <v>0</v>
          </cell>
          <cell r="K504">
            <v>0</v>
          </cell>
          <cell r="L504">
            <v>0</v>
          </cell>
          <cell r="M504">
            <v>900000</v>
          </cell>
        </row>
        <row r="505">
          <cell r="A505" t="str">
            <v>34.0.18</v>
          </cell>
          <cell r="B505">
            <v>34</v>
          </cell>
          <cell r="C505">
            <v>0</v>
          </cell>
          <cell r="D505">
            <v>18</v>
          </cell>
          <cell r="E505" t="str">
            <v>FORTALECIMIENTO DE LA IMAGEN Y MARKETING MUNICIPAL</v>
          </cell>
          <cell r="F505">
            <v>400000</v>
          </cell>
          <cell r="G505">
            <v>1300000</v>
          </cell>
          <cell r="H505">
            <v>200000</v>
          </cell>
          <cell r="I505">
            <v>100000</v>
          </cell>
          <cell r="J505">
            <v>0</v>
          </cell>
          <cell r="K505">
            <v>0</v>
          </cell>
          <cell r="L505">
            <v>0</v>
          </cell>
          <cell r="M505">
            <v>2000000</v>
          </cell>
        </row>
        <row r="506">
          <cell r="A506" t="str">
            <v>34.0.19</v>
          </cell>
          <cell r="B506">
            <v>34</v>
          </cell>
          <cell r="C506">
            <v>0</v>
          </cell>
          <cell r="D506">
            <v>19</v>
          </cell>
          <cell r="E506" t="str">
            <v>PROGRAMA DIFUSION MEDIATICA INSTITUCIONAL</v>
          </cell>
          <cell r="F506">
            <v>0</v>
          </cell>
          <cell r="G506">
            <v>2000000</v>
          </cell>
          <cell r="H506">
            <v>0</v>
          </cell>
          <cell r="I506">
            <v>0</v>
          </cell>
          <cell r="J506">
            <v>0</v>
          </cell>
          <cell r="K506">
            <v>0</v>
          </cell>
          <cell r="L506">
            <v>0</v>
          </cell>
          <cell r="M506">
            <v>2000000</v>
          </cell>
        </row>
        <row r="507">
          <cell r="A507" t="str">
            <v>34.0.20</v>
          </cell>
          <cell r="B507">
            <v>34</v>
          </cell>
          <cell r="C507">
            <v>0</v>
          </cell>
          <cell r="D507">
            <v>20</v>
          </cell>
          <cell r="E507" t="str">
            <v>FORTALECIMIENTO COORDINACION Y PLANIFICACION ESTRATEGICA MUNICIPAL</v>
          </cell>
          <cell r="F507">
            <v>0</v>
          </cell>
          <cell r="G507">
            <v>1108550</v>
          </cell>
          <cell r="H507">
            <v>110000</v>
          </cell>
          <cell r="I507">
            <v>30000</v>
          </cell>
          <cell r="J507">
            <v>0</v>
          </cell>
          <cell r="K507">
            <v>0</v>
          </cell>
          <cell r="L507">
            <v>0</v>
          </cell>
          <cell r="M507">
            <v>1248550</v>
          </cell>
        </row>
        <row r="508">
          <cell r="A508" t="str">
            <v>34.0.21</v>
          </cell>
          <cell r="B508">
            <v>34</v>
          </cell>
          <cell r="C508">
            <v>0</v>
          </cell>
          <cell r="D508">
            <v>21</v>
          </cell>
          <cell r="E508" t="str">
            <v>CAPACITACION ORGANIZACIONES TERRITORIALES Y FUNCIONALES D-1</v>
          </cell>
          <cell r="F508">
            <v>0</v>
          </cell>
          <cell r="G508">
            <v>80000</v>
          </cell>
          <cell r="H508">
            <v>20000</v>
          </cell>
          <cell r="I508">
            <v>0</v>
          </cell>
          <cell r="J508">
            <v>0</v>
          </cell>
          <cell r="K508">
            <v>0</v>
          </cell>
          <cell r="L508">
            <v>0</v>
          </cell>
          <cell r="M508">
            <v>100000</v>
          </cell>
        </row>
        <row r="509">
          <cell r="A509" t="str">
            <v>34.0.22</v>
          </cell>
          <cell r="B509">
            <v>34</v>
          </cell>
          <cell r="C509">
            <v>0</v>
          </cell>
          <cell r="D509">
            <v>22</v>
          </cell>
          <cell r="E509" t="str">
            <v>FORTALECIMIENTO SECRETARIA DE DESARROLLO HUMANO Y SOCIAL</v>
          </cell>
          <cell r="F509">
            <v>0</v>
          </cell>
          <cell r="G509">
            <v>192000</v>
          </cell>
          <cell r="H509">
            <v>558000</v>
          </cell>
          <cell r="I509">
            <v>0</v>
          </cell>
          <cell r="J509">
            <v>0</v>
          </cell>
          <cell r="K509">
            <v>0</v>
          </cell>
          <cell r="L509">
            <v>0</v>
          </cell>
          <cell r="M509">
            <v>750000</v>
          </cell>
        </row>
        <row r="510">
          <cell r="A510" t="str">
            <v>34.0.23</v>
          </cell>
          <cell r="B510">
            <v>34</v>
          </cell>
          <cell r="C510">
            <v>0</v>
          </cell>
          <cell r="D510">
            <v>23</v>
          </cell>
          <cell r="E510" t="str">
            <v>APOYO ADMINISTRATIVO Y TECNICO DE ADMINISTRACION Y FINANCIEROS</v>
          </cell>
          <cell r="F510">
            <v>5000000</v>
          </cell>
          <cell r="G510">
            <v>0</v>
          </cell>
          <cell r="H510">
            <v>0</v>
          </cell>
          <cell r="I510">
            <v>0</v>
          </cell>
          <cell r="J510">
            <v>0</v>
          </cell>
          <cell r="K510">
            <v>0</v>
          </cell>
          <cell r="L510">
            <v>0</v>
          </cell>
          <cell r="M510">
            <v>5000000</v>
          </cell>
        </row>
        <row r="511">
          <cell r="A511" t="str">
            <v>34.0.24</v>
          </cell>
          <cell r="B511">
            <v>34</v>
          </cell>
          <cell r="C511">
            <v>0</v>
          </cell>
          <cell r="D511">
            <v>24</v>
          </cell>
          <cell r="E511" t="str">
            <v>FUNCIONAMIENTO PARQUE SIMON BOLIVAR</v>
          </cell>
          <cell r="F511">
            <v>155542</v>
          </cell>
          <cell r="G511">
            <v>149603</v>
          </cell>
          <cell r="H511">
            <v>57700</v>
          </cell>
          <cell r="I511">
            <v>37155</v>
          </cell>
          <cell r="J511">
            <v>0</v>
          </cell>
          <cell r="K511">
            <v>0</v>
          </cell>
          <cell r="L511">
            <v>0</v>
          </cell>
          <cell r="M511">
            <v>400000</v>
          </cell>
        </row>
        <row r="512">
          <cell r="A512" t="str">
            <v>34.0.25</v>
          </cell>
          <cell r="B512">
            <v>34</v>
          </cell>
          <cell r="C512">
            <v>0</v>
          </cell>
          <cell r="D512">
            <v>25</v>
          </cell>
          <cell r="E512" t="str">
            <v xml:space="preserve">GESTION ESTRATEGICA INSTITUCIONAL MUNICIPAL </v>
          </cell>
          <cell r="F512">
            <v>0</v>
          </cell>
          <cell r="G512">
            <v>1000000</v>
          </cell>
          <cell r="H512">
            <v>0</v>
          </cell>
          <cell r="I512">
            <v>0</v>
          </cell>
          <cell r="J512">
            <v>0</v>
          </cell>
          <cell r="K512">
            <v>0</v>
          </cell>
          <cell r="L512">
            <v>0</v>
          </cell>
          <cell r="M512">
            <v>1000000</v>
          </cell>
        </row>
        <row r="513">
          <cell r="A513" t="str">
            <v>34.0.26</v>
          </cell>
          <cell r="B513">
            <v>34</v>
          </cell>
          <cell r="C513">
            <v>0</v>
          </cell>
          <cell r="D513">
            <v>26</v>
          </cell>
          <cell r="E513" t="str">
            <v>EJECUCION AUDITORIAS EXTERNAS</v>
          </cell>
          <cell r="F513">
            <v>0</v>
          </cell>
          <cell r="G513">
            <v>150000</v>
          </cell>
          <cell r="H513">
            <v>0</v>
          </cell>
          <cell r="I513">
            <v>0</v>
          </cell>
          <cell r="J513">
            <v>0</v>
          </cell>
          <cell r="K513">
            <v>0</v>
          </cell>
          <cell r="L513">
            <v>0</v>
          </cell>
          <cell r="M513">
            <v>150000</v>
          </cell>
        </row>
        <row r="514">
          <cell r="A514" t="str">
            <v>34.0.27</v>
          </cell>
          <cell r="B514">
            <v>34</v>
          </cell>
          <cell r="C514">
            <v>0</v>
          </cell>
          <cell r="D514">
            <v>27</v>
          </cell>
          <cell r="E514" t="str">
            <v>SERVICIOS COMISIONES BANCARIAS</v>
          </cell>
          <cell r="F514">
            <v>0</v>
          </cell>
          <cell r="G514">
            <v>1400000</v>
          </cell>
          <cell r="H514">
            <v>0</v>
          </cell>
          <cell r="I514">
            <v>0</v>
          </cell>
          <cell r="J514">
            <v>0</v>
          </cell>
          <cell r="K514">
            <v>0</v>
          </cell>
          <cell r="L514">
            <v>0</v>
          </cell>
          <cell r="M514">
            <v>1400000</v>
          </cell>
        </row>
        <row r="515">
          <cell r="A515" t="str">
            <v>34.0.28</v>
          </cell>
          <cell r="B515">
            <v>34</v>
          </cell>
          <cell r="C515">
            <v>0</v>
          </cell>
          <cell r="D515">
            <v>28</v>
          </cell>
          <cell r="E515" t="str">
            <v>FUNCIONAMIENTO CENTRO DE REVISION TECNICO VEHICULAR Y RED MONICA</v>
          </cell>
          <cell r="F515">
            <v>108000</v>
          </cell>
          <cell r="G515">
            <v>342000</v>
          </cell>
          <cell r="H515">
            <v>0</v>
          </cell>
          <cell r="I515">
            <v>0</v>
          </cell>
          <cell r="J515">
            <v>0</v>
          </cell>
          <cell r="K515">
            <v>0</v>
          </cell>
          <cell r="L515">
            <v>0</v>
          </cell>
          <cell r="M515">
            <v>450000</v>
          </cell>
        </row>
        <row r="516">
          <cell r="A516" t="str">
            <v>34.0.29</v>
          </cell>
          <cell r="B516">
            <v>34</v>
          </cell>
          <cell r="C516">
            <v>0</v>
          </cell>
          <cell r="D516">
            <v>29</v>
          </cell>
          <cell r="E516" t="str">
            <v>ORGANIZACION DE CIUDADES PATRIMONIALES DEL MUNDO OCPM</v>
          </cell>
          <cell r="F516">
            <v>0</v>
          </cell>
          <cell r="G516">
            <v>30000</v>
          </cell>
          <cell r="H516">
            <v>0</v>
          </cell>
          <cell r="I516">
            <v>0</v>
          </cell>
          <cell r="J516">
            <v>0</v>
          </cell>
          <cell r="K516">
            <v>0</v>
          </cell>
          <cell r="L516">
            <v>0</v>
          </cell>
          <cell r="M516">
            <v>30000</v>
          </cell>
        </row>
        <row r="517">
          <cell r="A517" t="str">
            <v>34.0.30</v>
          </cell>
          <cell r="B517">
            <v>34</v>
          </cell>
          <cell r="C517">
            <v>0</v>
          </cell>
          <cell r="D517">
            <v>30</v>
          </cell>
          <cell r="E517" t="str">
            <v>FORTALECIMIENTO DESCONCENTRACION SUB-ALCALDIA D-8</v>
          </cell>
          <cell r="F517">
            <v>464485</v>
          </cell>
          <cell r="G517">
            <v>105300</v>
          </cell>
          <cell r="H517">
            <v>135215</v>
          </cell>
          <cell r="I517">
            <v>245000</v>
          </cell>
          <cell r="J517">
            <v>0</v>
          </cell>
          <cell r="K517">
            <v>0</v>
          </cell>
          <cell r="L517">
            <v>0</v>
          </cell>
          <cell r="M517">
            <v>950000</v>
          </cell>
        </row>
        <row r="518">
          <cell r="A518" t="str">
            <v>34.0.31</v>
          </cell>
          <cell r="B518">
            <v>34</v>
          </cell>
          <cell r="C518">
            <v>0</v>
          </cell>
          <cell r="D518">
            <v>31</v>
          </cell>
          <cell r="E518" t="str">
            <v>FORTALECIMIENTO SECRETARIA DE ORDENAMIENTO TERRITORIAL</v>
          </cell>
          <cell r="F518">
            <v>0</v>
          </cell>
          <cell r="G518">
            <v>707400</v>
          </cell>
          <cell r="H518">
            <v>91600</v>
          </cell>
          <cell r="I518">
            <v>101000</v>
          </cell>
          <cell r="J518">
            <v>0</v>
          </cell>
          <cell r="K518">
            <v>0</v>
          </cell>
          <cell r="L518">
            <v>0</v>
          </cell>
          <cell r="M518">
            <v>900000</v>
          </cell>
        </row>
        <row r="519">
          <cell r="A519" t="str">
            <v>34.0.32</v>
          </cell>
          <cell r="B519">
            <v>34</v>
          </cell>
          <cell r="C519">
            <v>0</v>
          </cell>
          <cell r="D519">
            <v>32</v>
          </cell>
          <cell r="E519" t="str">
            <v>CAPACITACIONES D-4</v>
          </cell>
          <cell r="F519">
            <v>0</v>
          </cell>
          <cell r="G519">
            <v>5000</v>
          </cell>
          <cell r="H519">
            <v>45000</v>
          </cell>
          <cell r="I519">
            <v>0</v>
          </cell>
          <cell r="J519">
            <v>0</v>
          </cell>
          <cell r="K519">
            <v>0</v>
          </cell>
          <cell r="L519">
            <v>0</v>
          </cell>
          <cell r="M519">
            <v>50000</v>
          </cell>
        </row>
        <row r="520">
          <cell r="A520" t="str">
            <v>34.0.33</v>
          </cell>
          <cell r="B520">
            <v>34</v>
          </cell>
          <cell r="C520">
            <v>0</v>
          </cell>
          <cell r="D520">
            <v>33</v>
          </cell>
          <cell r="E520" t="str">
            <v>CAPACITACION A ORGANIZACIONES TERRITORIALES D-5</v>
          </cell>
          <cell r="F520">
            <v>0</v>
          </cell>
          <cell r="G520">
            <v>20000</v>
          </cell>
          <cell r="H520">
            <v>10000</v>
          </cell>
          <cell r="I520">
            <v>0</v>
          </cell>
          <cell r="J520">
            <v>0</v>
          </cell>
          <cell r="K520">
            <v>0</v>
          </cell>
          <cell r="L520">
            <v>0</v>
          </cell>
          <cell r="M520">
            <v>30000</v>
          </cell>
        </row>
        <row r="521">
          <cell r="A521" t="str">
            <v>34.0.34</v>
          </cell>
          <cell r="B521">
            <v>34</v>
          </cell>
          <cell r="C521">
            <v>0</v>
          </cell>
          <cell r="D521">
            <v>34</v>
          </cell>
          <cell r="E521" t="str">
            <v>FORTALECIMIENTO DIRECCION PATRIMONIO HISTORICO</v>
          </cell>
          <cell r="F521">
            <v>600000</v>
          </cell>
          <cell r="G521">
            <v>0</v>
          </cell>
          <cell r="H521">
            <v>0</v>
          </cell>
          <cell r="I521">
            <v>0</v>
          </cell>
          <cell r="J521">
            <v>0</v>
          </cell>
          <cell r="K521">
            <v>0</v>
          </cell>
          <cell r="L521">
            <v>0</v>
          </cell>
          <cell r="M521">
            <v>600000</v>
          </cell>
        </row>
        <row r="522">
          <cell r="A522" t="str">
            <v>34.0.35</v>
          </cell>
          <cell r="B522">
            <v>34</v>
          </cell>
          <cell r="C522">
            <v>0</v>
          </cell>
          <cell r="D522">
            <v>35</v>
          </cell>
          <cell r="E522" t="str">
            <v>PROGRAMA DE EDUCACION Y SENSIBILIZACION PATRIMONIAL</v>
          </cell>
          <cell r="F522">
            <v>0</v>
          </cell>
          <cell r="G522">
            <v>200000</v>
          </cell>
          <cell r="H522">
            <v>0</v>
          </cell>
          <cell r="I522">
            <v>0</v>
          </cell>
          <cell r="J522">
            <v>0</v>
          </cell>
          <cell r="K522">
            <v>0</v>
          </cell>
          <cell r="L522">
            <v>0</v>
          </cell>
          <cell r="M522">
            <v>200000</v>
          </cell>
        </row>
        <row r="523">
          <cell r="A523" t="str">
            <v>34.0.36</v>
          </cell>
          <cell r="B523">
            <v>34</v>
          </cell>
          <cell r="C523">
            <v>0</v>
          </cell>
          <cell r="D523">
            <v>36</v>
          </cell>
          <cell r="E523" t="str">
            <v>FORTALECIMIENTO ACTIVOS FIJOS</v>
          </cell>
          <cell r="F523">
            <v>0</v>
          </cell>
          <cell r="G523">
            <v>205000</v>
          </cell>
          <cell r="H523">
            <v>295000</v>
          </cell>
          <cell r="I523">
            <v>0</v>
          </cell>
          <cell r="J523">
            <v>0</v>
          </cell>
          <cell r="K523">
            <v>0</v>
          </cell>
          <cell r="L523">
            <v>0</v>
          </cell>
          <cell r="M523">
            <v>500000</v>
          </cell>
        </row>
        <row r="524">
          <cell r="A524" t="str">
            <v>34.0.37</v>
          </cell>
          <cell r="B524">
            <v>34</v>
          </cell>
          <cell r="C524">
            <v>0</v>
          </cell>
          <cell r="D524">
            <v>37</v>
          </cell>
          <cell r="E524" t="str">
            <v>PARTICIPACION CENTRO IBER. DE DESARROLLO ESTRATEGICO URBANO (CIDEU)</v>
          </cell>
          <cell r="F524">
            <v>0</v>
          </cell>
          <cell r="G524">
            <v>30000</v>
          </cell>
          <cell r="H524">
            <v>0</v>
          </cell>
          <cell r="I524">
            <v>0</v>
          </cell>
          <cell r="J524">
            <v>0</v>
          </cell>
          <cell r="K524">
            <v>0</v>
          </cell>
          <cell r="L524">
            <v>0</v>
          </cell>
          <cell r="M524">
            <v>30000</v>
          </cell>
        </row>
        <row r="525">
          <cell r="A525" t="str">
            <v>34.0.38</v>
          </cell>
          <cell r="B525">
            <v>34</v>
          </cell>
          <cell r="C525">
            <v>0</v>
          </cell>
          <cell r="D525">
            <v>38</v>
          </cell>
          <cell r="E525" t="str">
            <v>ORGANIZACION IBEROAMERICANA DE COOPERACION INTERMUNICIPAL (OICI)</v>
          </cell>
          <cell r="F525">
            <v>0</v>
          </cell>
          <cell r="G525">
            <v>5000</v>
          </cell>
          <cell r="H525">
            <v>0</v>
          </cell>
          <cell r="I525">
            <v>0</v>
          </cell>
          <cell r="J525">
            <v>0</v>
          </cell>
          <cell r="K525">
            <v>0</v>
          </cell>
          <cell r="L525">
            <v>0</v>
          </cell>
          <cell r="M525">
            <v>5000</v>
          </cell>
        </row>
        <row r="526">
          <cell r="A526" t="str">
            <v>34.0.39</v>
          </cell>
          <cell r="B526">
            <v>34</v>
          </cell>
          <cell r="C526">
            <v>0</v>
          </cell>
          <cell r="D526">
            <v>39</v>
          </cell>
          <cell r="E526" t="str">
            <v>FORTALECIMIENTO INGRESOS</v>
          </cell>
          <cell r="F526">
            <v>0</v>
          </cell>
          <cell r="G526">
            <v>130000</v>
          </cell>
          <cell r="H526">
            <v>0</v>
          </cell>
          <cell r="I526">
            <v>50000</v>
          </cell>
          <cell r="J526">
            <v>0</v>
          </cell>
          <cell r="K526">
            <v>0</v>
          </cell>
          <cell r="L526">
            <v>0</v>
          </cell>
          <cell r="M526">
            <v>180000</v>
          </cell>
        </row>
        <row r="527">
          <cell r="A527" t="str">
            <v>34.0.40</v>
          </cell>
          <cell r="B527">
            <v>34</v>
          </cell>
          <cell r="C527">
            <v>0</v>
          </cell>
          <cell r="D527">
            <v>40</v>
          </cell>
          <cell r="E527" t="str">
            <v>RED BOLIVIANA DE CIUDADES PATRIMONIALES</v>
          </cell>
          <cell r="F527">
            <v>0</v>
          </cell>
          <cell r="G527">
            <v>20000</v>
          </cell>
          <cell r="H527">
            <v>0</v>
          </cell>
          <cell r="I527">
            <v>0</v>
          </cell>
          <cell r="J527">
            <v>0</v>
          </cell>
          <cell r="K527">
            <v>0</v>
          </cell>
          <cell r="L527">
            <v>0</v>
          </cell>
          <cell r="M527">
            <v>20000</v>
          </cell>
        </row>
        <row r="528">
          <cell r="A528" t="str">
            <v>34.0.41</v>
          </cell>
          <cell r="B528">
            <v>34</v>
          </cell>
          <cell r="C528">
            <v>0</v>
          </cell>
          <cell r="D528">
            <v>41</v>
          </cell>
          <cell r="E528" t="str">
            <v>FORTALECIMIENTO DIRECCION DE CULTURA</v>
          </cell>
          <cell r="F528">
            <v>500000</v>
          </cell>
          <cell r="G528">
            <v>0</v>
          </cell>
          <cell r="H528">
            <v>0</v>
          </cell>
          <cell r="I528">
            <v>0</v>
          </cell>
          <cell r="J528">
            <v>0</v>
          </cell>
          <cell r="K528">
            <v>0</v>
          </cell>
          <cell r="L528">
            <v>0</v>
          </cell>
          <cell r="M528">
            <v>500000</v>
          </cell>
        </row>
        <row r="529">
          <cell r="A529" t="str">
            <v>34.0.42</v>
          </cell>
          <cell r="B529">
            <v>34</v>
          </cell>
          <cell r="C529">
            <v>0</v>
          </cell>
          <cell r="D529">
            <v>42</v>
          </cell>
          <cell r="E529" t="str">
            <v>SEGUROS GOBIERNO MUNICIPAL SUCRE</v>
          </cell>
          <cell r="F529">
            <v>0</v>
          </cell>
          <cell r="G529">
            <v>2000000</v>
          </cell>
          <cell r="H529">
            <v>0</v>
          </cell>
          <cell r="I529">
            <v>0</v>
          </cell>
          <cell r="J529">
            <v>0</v>
          </cell>
          <cell r="K529">
            <v>0</v>
          </cell>
          <cell r="L529">
            <v>0</v>
          </cell>
          <cell r="M529">
            <v>2000000</v>
          </cell>
        </row>
        <row r="530">
          <cell r="A530" t="str">
            <v>34.0.43</v>
          </cell>
          <cell r="B530">
            <v>34</v>
          </cell>
          <cell r="C530">
            <v>0</v>
          </cell>
          <cell r="D530">
            <v>43</v>
          </cell>
          <cell r="E530" t="str">
            <v>APOYO ADMINISTRATIVO Y TECNICO DE DESPACHO</v>
          </cell>
          <cell r="F530">
            <v>3157280</v>
          </cell>
          <cell r="G530">
            <v>0</v>
          </cell>
          <cell r="H530">
            <v>0</v>
          </cell>
          <cell r="I530">
            <v>0</v>
          </cell>
          <cell r="J530">
            <v>0</v>
          </cell>
          <cell r="K530">
            <v>0</v>
          </cell>
          <cell r="L530">
            <v>0</v>
          </cell>
          <cell r="M530">
            <v>3157280</v>
          </cell>
        </row>
        <row r="531">
          <cell r="A531" t="str">
            <v>34.0.46</v>
          </cell>
          <cell r="B531">
            <v>34</v>
          </cell>
          <cell r="C531">
            <v>0</v>
          </cell>
          <cell r="D531">
            <v>46</v>
          </cell>
          <cell r="E531" t="str">
            <v>SERVICIOS COMISIONES RECAUDACIONES TASA DE ALUMBRADO PUBLICO</v>
          </cell>
          <cell r="F531">
            <v>0</v>
          </cell>
          <cell r="G531">
            <v>500000</v>
          </cell>
          <cell r="H531">
            <v>0</v>
          </cell>
          <cell r="I531">
            <v>0</v>
          </cell>
          <cell r="J531">
            <v>0</v>
          </cell>
          <cell r="K531">
            <v>0</v>
          </cell>
          <cell r="L531">
            <v>0</v>
          </cell>
          <cell r="M531">
            <v>500000</v>
          </cell>
        </row>
        <row r="532">
          <cell r="A532" t="str">
            <v>34.0.47</v>
          </cell>
          <cell r="B532">
            <v>34</v>
          </cell>
          <cell r="C532">
            <v>0</v>
          </cell>
          <cell r="D532">
            <v>47</v>
          </cell>
          <cell r="E532" t="str">
            <v>CAPACITACIONES D-2</v>
          </cell>
          <cell r="F532">
            <v>0</v>
          </cell>
          <cell r="G532">
            <v>18000</v>
          </cell>
          <cell r="H532">
            <v>32000</v>
          </cell>
          <cell r="I532">
            <v>0</v>
          </cell>
          <cell r="J532">
            <v>0</v>
          </cell>
          <cell r="K532">
            <v>0</v>
          </cell>
          <cell r="L532">
            <v>0</v>
          </cell>
          <cell r="M532">
            <v>50000</v>
          </cell>
        </row>
        <row r="533">
          <cell r="A533" t="str">
            <v>34.0.48</v>
          </cell>
          <cell r="B533">
            <v>34</v>
          </cell>
          <cell r="C533">
            <v>0</v>
          </cell>
          <cell r="D533">
            <v>48</v>
          </cell>
          <cell r="E533" t="str">
            <v xml:space="preserve">ADQUISICION EQUIPAMIENTO INSTITUCIONAL </v>
          </cell>
          <cell r="F533">
            <v>0</v>
          </cell>
          <cell r="G533">
            <v>0</v>
          </cell>
          <cell r="H533">
            <v>500000</v>
          </cell>
          <cell r="I533">
            <v>0</v>
          </cell>
          <cell r="J533">
            <v>0</v>
          </cell>
          <cell r="K533">
            <v>0</v>
          </cell>
          <cell r="L533">
            <v>0</v>
          </cell>
          <cell r="M533">
            <v>500000</v>
          </cell>
        </row>
        <row r="534">
          <cell r="A534" t="str">
            <v>34.0.50</v>
          </cell>
          <cell r="B534">
            <v>34</v>
          </cell>
          <cell r="C534">
            <v>0</v>
          </cell>
          <cell r="D534">
            <v>50</v>
          </cell>
          <cell r="E534" t="str">
            <v>CAPACITACION A ORGANIZACIONES TERRITORIALES D-3</v>
          </cell>
          <cell r="F534">
            <v>0</v>
          </cell>
          <cell r="G534">
            <v>20000</v>
          </cell>
          <cell r="H534">
            <v>40000</v>
          </cell>
          <cell r="I534">
            <v>0</v>
          </cell>
          <cell r="J534">
            <v>0</v>
          </cell>
          <cell r="K534">
            <v>0</v>
          </cell>
          <cell r="L534">
            <v>0</v>
          </cell>
          <cell r="M534">
            <v>60000</v>
          </cell>
        </row>
        <row r="535">
          <cell r="A535" t="str">
            <v>34.0.51</v>
          </cell>
          <cell r="B535">
            <v>34</v>
          </cell>
          <cell r="C535">
            <v>0</v>
          </cell>
          <cell r="D535">
            <v>51</v>
          </cell>
          <cell r="E535" t="str">
            <v>CAPACITACION A ORGANIZACIONES TERRITORIALES D-6</v>
          </cell>
          <cell r="F535">
            <v>0</v>
          </cell>
          <cell r="G535">
            <v>20000</v>
          </cell>
          <cell r="H535">
            <v>10000</v>
          </cell>
          <cell r="I535">
            <v>0</v>
          </cell>
          <cell r="J535">
            <v>0</v>
          </cell>
          <cell r="K535">
            <v>0</v>
          </cell>
          <cell r="L535">
            <v>0</v>
          </cell>
          <cell r="M535">
            <v>30000</v>
          </cell>
        </row>
        <row r="536">
          <cell r="A536" t="str">
            <v>34.0.53</v>
          </cell>
          <cell r="B536">
            <v>34</v>
          </cell>
          <cell r="C536">
            <v>0</v>
          </cell>
          <cell r="D536">
            <v>53</v>
          </cell>
          <cell r="E536" t="str">
            <v>CAPACITACION, PLANIFICACION Y EVALUACION D-8</v>
          </cell>
          <cell r="F536">
            <v>0</v>
          </cell>
          <cell r="G536">
            <v>0</v>
          </cell>
          <cell r="H536">
            <v>30000</v>
          </cell>
          <cell r="I536">
            <v>0</v>
          </cell>
          <cell r="J536">
            <v>0</v>
          </cell>
          <cell r="K536">
            <v>0</v>
          </cell>
          <cell r="L536">
            <v>0</v>
          </cell>
          <cell r="M536">
            <v>30000</v>
          </cell>
        </row>
        <row r="537">
          <cell r="A537" t="str">
            <v>34.0.55</v>
          </cell>
          <cell r="B537">
            <v>34</v>
          </cell>
          <cell r="C537">
            <v>0</v>
          </cell>
          <cell r="D537">
            <v>55</v>
          </cell>
          <cell r="E537" t="str">
            <v>EQUIPAMIENTO PLANTA ASFALTADORA SUCRE</v>
          </cell>
          <cell r="F537">
            <v>0</v>
          </cell>
          <cell r="G537">
            <v>0</v>
          </cell>
          <cell r="H537">
            <v>0</v>
          </cell>
          <cell r="I537">
            <v>2000000</v>
          </cell>
          <cell r="J537">
            <v>0</v>
          </cell>
          <cell r="K537">
            <v>0</v>
          </cell>
          <cell r="L537">
            <v>0</v>
          </cell>
          <cell r="M537">
            <v>2000000</v>
          </cell>
        </row>
        <row r="538">
          <cell r="A538" t="str">
            <v>34.0.56</v>
          </cell>
          <cell r="B538">
            <v>34</v>
          </cell>
          <cell r="C538">
            <v>0</v>
          </cell>
          <cell r="D538">
            <v>56</v>
          </cell>
          <cell r="E538" t="str">
            <v>APOYO ADM. Y TECNICO DE SECRETARIA GENERAL Y DE GOBERNABILIDAD</v>
          </cell>
          <cell r="F538">
            <v>1000000</v>
          </cell>
          <cell r="G538">
            <v>0</v>
          </cell>
          <cell r="H538">
            <v>0</v>
          </cell>
          <cell r="I538">
            <v>0</v>
          </cell>
          <cell r="J538">
            <v>0</v>
          </cell>
          <cell r="K538">
            <v>0</v>
          </cell>
          <cell r="L538">
            <v>0</v>
          </cell>
          <cell r="M538">
            <v>1000000</v>
          </cell>
        </row>
        <row r="539">
          <cell r="A539" t="str">
            <v>34.0.57</v>
          </cell>
          <cell r="B539">
            <v>34</v>
          </cell>
          <cell r="C539">
            <v>0</v>
          </cell>
          <cell r="D539">
            <v>57</v>
          </cell>
          <cell r="E539" t="str">
            <v>APOYO ADMINISTRATIVO Y TECNICO DE PLANIFICACION DEL DESARROLLO</v>
          </cell>
          <cell r="F539">
            <v>2000000</v>
          </cell>
          <cell r="G539">
            <v>0</v>
          </cell>
          <cell r="H539">
            <v>0</v>
          </cell>
          <cell r="I539">
            <v>0</v>
          </cell>
          <cell r="J539">
            <v>0</v>
          </cell>
          <cell r="K539">
            <v>0</v>
          </cell>
          <cell r="L539">
            <v>0</v>
          </cell>
          <cell r="M539">
            <v>2000000</v>
          </cell>
        </row>
        <row r="540">
          <cell r="A540" t="str">
            <v>34.0.61</v>
          </cell>
          <cell r="B540">
            <v>34</v>
          </cell>
          <cell r="C540">
            <v>0</v>
          </cell>
          <cell r="D540">
            <v>61</v>
          </cell>
          <cell r="E540" t="str">
            <v>APOYO ADMINISTRATIVO Y TECNICO DE SALUD EDUCACION Y DEPORTE</v>
          </cell>
          <cell r="F540">
            <v>2400000</v>
          </cell>
          <cell r="G540">
            <v>0</v>
          </cell>
          <cell r="H540">
            <v>0</v>
          </cell>
          <cell r="I540">
            <v>0</v>
          </cell>
          <cell r="J540">
            <v>0</v>
          </cell>
          <cell r="K540">
            <v>0</v>
          </cell>
          <cell r="L540">
            <v>0</v>
          </cell>
          <cell r="M540">
            <v>2400000</v>
          </cell>
        </row>
        <row r="541">
          <cell r="A541" t="str">
            <v>34.0.62</v>
          </cell>
          <cell r="B541">
            <v>34</v>
          </cell>
          <cell r="C541">
            <v>0</v>
          </cell>
          <cell r="D541">
            <v>62</v>
          </cell>
          <cell r="E541" t="str">
            <v>FORTALECIMIENTO DE LA SECRETARIA DE TURISMO Y CULTURA</v>
          </cell>
          <cell r="F541">
            <v>400000</v>
          </cell>
          <cell r="G541">
            <v>0</v>
          </cell>
          <cell r="H541">
            <v>0</v>
          </cell>
          <cell r="I541">
            <v>0</v>
          </cell>
          <cell r="J541">
            <v>0</v>
          </cell>
          <cell r="K541">
            <v>0</v>
          </cell>
          <cell r="L541">
            <v>0</v>
          </cell>
          <cell r="M541">
            <v>400000</v>
          </cell>
        </row>
        <row r="542">
          <cell r="A542" t="str">
            <v>34.0.63</v>
          </cell>
          <cell r="B542">
            <v>34</v>
          </cell>
          <cell r="C542">
            <v>0</v>
          </cell>
          <cell r="D542">
            <v>63</v>
          </cell>
          <cell r="E542" t="str">
            <v>FORTALECIMIENTO SECRETARIA DE SALUD EDUCACION Y DEPORTES</v>
          </cell>
          <cell r="F542">
            <v>0</v>
          </cell>
          <cell r="G542">
            <v>350000</v>
          </cell>
          <cell r="H542">
            <v>0</v>
          </cell>
          <cell r="I542">
            <v>0</v>
          </cell>
          <cell r="J542">
            <v>0</v>
          </cell>
          <cell r="K542">
            <v>0</v>
          </cell>
          <cell r="L542">
            <v>0</v>
          </cell>
          <cell r="M542">
            <v>350000</v>
          </cell>
        </row>
        <row r="543">
          <cell r="A543" t="str">
            <v>34.0.64</v>
          </cell>
          <cell r="B543">
            <v>34</v>
          </cell>
          <cell r="C543">
            <v>0</v>
          </cell>
          <cell r="D543">
            <v>64</v>
          </cell>
          <cell r="E543" t="str">
            <v>FORTALECIMIENTO SECRETARIA GENERAL Y DE GOBERNABILIDAD</v>
          </cell>
          <cell r="F543">
            <v>0</v>
          </cell>
          <cell r="G543">
            <v>200000</v>
          </cell>
          <cell r="H543">
            <v>250000</v>
          </cell>
          <cell r="I543">
            <v>50000</v>
          </cell>
          <cell r="J543">
            <v>0</v>
          </cell>
          <cell r="K543">
            <v>0</v>
          </cell>
          <cell r="L543">
            <v>0</v>
          </cell>
          <cell r="M543">
            <v>500000</v>
          </cell>
        </row>
        <row r="544">
          <cell r="A544" t="str">
            <v>34.0.99</v>
          </cell>
          <cell r="B544">
            <v>34</v>
          </cell>
          <cell r="C544">
            <v>0</v>
          </cell>
          <cell r="D544">
            <v>99</v>
          </cell>
          <cell r="E544" t="str">
            <v>FORTALECIMIENTO DE LA PARTICIPACION Y CONTROL SOCIAL</v>
          </cell>
          <cell r="F544">
            <v>0</v>
          </cell>
          <cell r="G544">
            <v>282860</v>
          </cell>
          <cell r="H544">
            <v>389140</v>
          </cell>
          <cell r="I544">
            <v>9000</v>
          </cell>
          <cell r="J544">
            <v>0</v>
          </cell>
          <cell r="K544">
            <v>0</v>
          </cell>
          <cell r="L544">
            <v>0</v>
          </cell>
          <cell r="M544">
            <v>681000</v>
          </cell>
        </row>
        <row r="545">
          <cell r="A545" t="str">
            <v>35.0.0</v>
          </cell>
          <cell r="B545">
            <v>35</v>
          </cell>
          <cell r="C545">
            <v>0</v>
          </cell>
          <cell r="D545">
            <v>0</v>
          </cell>
          <cell r="E545" t="str">
            <v>FOMENTO AL DESARROLLO ECONOMICO LOCAL Y PROMOCION DEL EMPLEO</v>
          </cell>
          <cell r="F545">
            <v>2400000</v>
          </cell>
          <cell r="G545">
            <v>4586509</v>
          </cell>
          <cell r="H545">
            <v>491472</v>
          </cell>
          <cell r="I545">
            <v>632684</v>
          </cell>
          <cell r="J545">
            <v>0</v>
          </cell>
          <cell r="K545">
            <v>1000</v>
          </cell>
          <cell r="L545">
            <v>0</v>
          </cell>
          <cell r="M545">
            <v>8111665</v>
          </cell>
        </row>
        <row r="546">
          <cell r="A546" t="str">
            <v>35.0.1</v>
          </cell>
          <cell r="B546">
            <v>35</v>
          </cell>
          <cell r="C546">
            <v>0</v>
          </cell>
          <cell r="D546">
            <v>1</v>
          </cell>
          <cell r="E546" t="str">
            <v>CENTRO DE PROMOCION FORT. Y DESARROLLO EMPRESARIAL Y PRODUCTIVO M. DE SUCRE</v>
          </cell>
          <cell r="F546">
            <v>0</v>
          </cell>
          <cell r="G546">
            <v>401000</v>
          </cell>
          <cell r="H546">
            <v>99000</v>
          </cell>
          <cell r="I546">
            <v>0</v>
          </cell>
          <cell r="J546">
            <v>0</v>
          </cell>
          <cell r="K546">
            <v>0</v>
          </cell>
          <cell r="L546">
            <v>0</v>
          </cell>
          <cell r="M546">
            <v>500000</v>
          </cell>
        </row>
        <row r="547">
          <cell r="A547" t="str">
            <v>35.0.2</v>
          </cell>
          <cell r="B547">
            <v>35</v>
          </cell>
          <cell r="C547">
            <v>0</v>
          </cell>
          <cell r="D547">
            <v>2</v>
          </cell>
          <cell r="E547" t="str">
            <v>CENTRO JUVENIL DE EMPLEO</v>
          </cell>
          <cell r="F547">
            <v>0</v>
          </cell>
          <cell r="G547">
            <v>308500</v>
          </cell>
          <cell r="H547">
            <v>6500</v>
          </cell>
          <cell r="I547">
            <v>0</v>
          </cell>
          <cell r="J547">
            <v>0</v>
          </cell>
          <cell r="K547">
            <v>0</v>
          </cell>
          <cell r="L547">
            <v>0</v>
          </cell>
          <cell r="M547">
            <v>315000</v>
          </cell>
        </row>
        <row r="548">
          <cell r="A548" t="str">
            <v>35.0.3</v>
          </cell>
          <cell r="B548">
            <v>35</v>
          </cell>
          <cell r="C548">
            <v>0</v>
          </cell>
          <cell r="D548">
            <v>3</v>
          </cell>
          <cell r="E548" t="str">
            <v>SERVICIO MUNICIPAL DE INTELIGENCIA DE MERCADOS SEDIM</v>
          </cell>
          <cell r="F548">
            <v>0</v>
          </cell>
          <cell r="G548">
            <v>237846</v>
          </cell>
          <cell r="H548">
            <v>45770</v>
          </cell>
          <cell r="I548">
            <v>15384</v>
          </cell>
          <cell r="J548">
            <v>0</v>
          </cell>
          <cell r="K548">
            <v>1000</v>
          </cell>
          <cell r="L548">
            <v>0</v>
          </cell>
          <cell r="M548">
            <v>300000</v>
          </cell>
        </row>
        <row r="549">
          <cell r="A549" t="str">
            <v>35.0.4</v>
          </cell>
          <cell r="B549">
            <v>35</v>
          </cell>
          <cell r="C549">
            <v>0</v>
          </cell>
          <cell r="D549">
            <v>4</v>
          </cell>
          <cell r="E549" t="str">
            <v xml:space="preserve">PROGRAMA MUNICIPAL DE EMPRENDEDURISMO INCLUSIVO Y SOSTENIBLE </v>
          </cell>
          <cell r="F549">
            <v>0</v>
          </cell>
          <cell r="G549">
            <v>148000</v>
          </cell>
          <cell r="H549">
            <v>2000</v>
          </cell>
          <cell r="I549">
            <v>0</v>
          </cell>
          <cell r="J549">
            <v>0</v>
          </cell>
          <cell r="K549">
            <v>0</v>
          </cell>
          <cell r="L549">
            <v>0</v>
          </cell>
          <cell r="M549">
            <v>150000</v>
          </cell>
        </row>
        <row r="550">
          <cell r="A550" t="str">
            <v>35.0.5</v>
          </cell>
          <cell r="B550">
            <v>35</v>
          </cell>
          <cell r="C550">
            <v>0</v>
          </cell>
          <cell r="D550">
            <v>5</v>
          </cell>
          <cell r="E550" t="str">
            <v>ADQUISICION EQUIPAMIENTO PRODUCTIVO MUNICIPIO SUCRE</v>
          </cell>
          <cell r="F550">
            <v>0</v>
          </cell>
          <cell r="G550">
            <v>0</v>
          </cell>
          <cell r="H550">
            <v>0</v>
          </cell>
          <cell r="I550">
            <v>500000</v>
          </cell>
          <cell r="J550">
            <v>0</v>
          </cell>
          <cell r="K550">
            <v>0</v>
          </cell>
          <cell r="L550">
            <v>0</v>
          </cell>
          <cell r="M550">
            <v>500000</v>
          </cell>
        </row>
        <row r="551">
          <cell r="A551" t="str">
            <v>35.0.6</v>
          </cell>
          <cell r="B551">
            <v>35</v>
          </cell>
          <cell r="C551">
            <v>0</v>
          </cell>
          <cell r="D551">
            <v>6</v>
          </cell>
          <cell r="E551" t="str">
            <v>FUNCIONAMIENTO AGENCIA DEL DESARROLLO ECONOMICO LOCAL</v>
          </cell>
          <cell r="F551">
            <v>0</v>
          </cell>
          <cell r="G551">
            <v>188698</v>
          </cell>
          <cell r="H551">
            <v>96302</v>
          </cell>
          <cell r="I551">
            <v>15000</v>
          </cell>
          <cell r="J551">
            <v>0</v>
          </cell>
          <cell r="K551">
            <v>0</v>
          </cell>
          <cell r="L551">
            <v>0</v>
          </cell>
          <cell r="M551">
            <v>300000</v>
          </cell>
        </row>
        <row r="552">
          <cell r="A552" t="str">
            <v>35.0.8</v>
          </cell>
          <cell r="B552">
            <v>35</v>
          </cell>
          <cell r="C552">
            <v>0</v>
          </cell>
          <cell r="D552">
            <v>8</v>
          </cell>
          <cell r="E552" t="str">
            <v>EQUIPAMIENTO, CAPACITACION Y PROMOCION PRODUCTIVA D-2</v>
          </cell>
          <cell r="F552">
            <v>0</v>
          </cell>
          <cell r="G552">
            <v>35000</v>
          </cell>
          <cell r="H552">
            <v>15000</v>
          </cell>
          <cell r="I552">
            <v>0</v>
          </cell>
          <cell r="J552">
            <v>0</v>
          </cell>
          <cell r="K552">
            <v>0</v>
          </cell>
          <cell r="L552">
            <v>0</v>
          </cell>
          <cell r="M552">
            <v>50000</v>
          </cell>
        </row>
        <row r="553">
          <cell r="A553" t="str">
            <v>35.0.9</v>
          </cell>
          <cell r="B553">
            <v>35</v>
          </cell>
          <cell r="C553">
            <v>0</v>
          </cell>
          <cell r="D553">
            <v>9</v>
          </cell>
          <cell r="E553" t="str">
            <v>CAPACITACION E IMPLEMENTACION TALLERES DE CONFECCION TEXTIL D-7</v>
          </cell>
          <cell r="F553">
            <v>0</v>
          </cell>
          <cell r="G553">
            <v>50000</v>
          </cell>
          <cell r="H553">
            <v>0</v>
          </cell>
          <cell r="I553">
            <v>50000</v>
          </cell>
          <cell r="J553">
            <v>0</v>
          </cell>
          <cell r="K553">
            <v>0</v>
          </cell>
          <cell r="L553">
            <v>0</v>
          </cell>
          <cell r="M553">
            <v>100000</v>
          </cell>
        </row>
        <row r="554">
          <cell r="A554" t="str">
            <v>35.0.10</v>
          </cell>
          <cell r="B554">
            <v>35</v>
          </cell>
          <cell r="C554">
            <v>0</v>
          </cell>
          <cell r="D554">
            <v>10</v>
          </cell>
          <cell r="E554" t="str">
            <v>PROMOCION PRODUCTIVA D-5</v>
          </cell>
          <cell r="F554">
            <v>0</v>
          </cell>
          <cell r="G554">
            <v>20000</v>
          </cell>
          <cell r="H554">
            <v>15000</v>
          </cell>
          <cell r="I554">
            <v>15000</v>
          </cell>
          <cell r="J554">
            <v>0</v>
          </cell>
          <cell r="K554">
            <v>0</v>
          </cell>
          <cell r="L554">
            <v>0</v>
          </cell>
          <cell r="M554">
            <v>50000</v>
          </cell>
        </row>
        <row r="555">
          <cell r="A555" t="str">
            <v>35.0.11</v>
          </cell>
          <cell r="B555">
            <v>35</v>
          </cell>
          <cell r="C555">
            <v>0</v>
          </cell>
          <cell r="D555">
            <v>11</v>
          </cell>
          <cell r="E555" t="str">
            <v>APOYO A LA PRODUCCION ARTESANAL D-6</v>
          </cell>
          <cell r="F555">
            <v>0</v>
          </cell>
          <cell r="G555">
            <v>200000</v>
          </cell>
          <cell r="H555">
            <v>0</v>
          </cell>
          <cell r="I555">
            <v>0</v>
          </cell>
          <cell r="J555">
            <v>0</v>
          </cell>
          <cell r="K555">
            <v>0</v>
          </cell>
          <cell r="L555">
            <v>0</v>
          </cell>
          <cell r="M555">
            <v>200000</v>
          </cell>
        </row>
        <row r="556">
          <cell r="A556" t="str">
            <v>35.0.12</v>
          </cell>
          <cell r="B556">
            <v>35</v>
          </cell>
          <cell r="C556">
            <v>0</v>
          </cell>
          <cell r="D556">
            <v>12</v>
          </cell>
          <cell r="E556" t="str">
            <v xml:space="preserve">APOYO A LA INFRAESTRUCTURA PRODUCTIVA </v>
          </cell>
          <cell r="F556">
            <v>0</v>
          </cell>
          <cell r="G556">
            <v>76665</v>
          </cell>
          <cell r="H556">
            <v>0</v>
          </cell>
          <cell r="I556">
            <v>0</v>
          </cell>
          <cell r="J556">
            <v>0</v>
          </cell>
          <cell r="K556">
            <v>0</v>
          </cell>
          <cell r="L556">
            <v>0</v>
          </cell>
          <cell r="M556">
            <v>76665</v>
          </cell>
        </row>
        <row r="557">
          <cell r="A557" t="str">
            <v>35.0.13</v>
          </cell>
          <cell r="B557">
            <v>35</v>
          </cell>
          <cell r="C557">
            <v>0</v>
          </cell>
          <cell r="D557">
            <v>13</v>
          </cell>
          <cell r="E557" t="str">
            <v>PROMOCION PRODUCTIVA D-3</v>
          </cell>
          <cell r="F557">
            <v>0</v>
          </cell>
          <cell r="G557">
            <v>20000</v>
          </cell>
          <cell r="H557">
            <v>180000</v>
          </cell>
          <cell r="I557">
            <v>0</v>
          </cell>
          <cell r="J557">
            <v>0</v>
          </cell>
          <cell r="K557">
            <v>0</v>
          </cell>
          <cell r="L557">
            <v>0</v>
          </cell>
          <cell r="M557">
            <v>200000</v>
          </cell>
        </row>
        <row r="558">
          <cell r="A558" t="str">
            <v>35.0.14</v>
          </cell>
          <cell r="B558">
            <v>35</v>
          </cell>
          <cell r="C558">
            <v>0</v>
          </cell>
          <cell r="D558">
            <v>14</v>
          </cell>
          <cell r="E558" t="str">
            <v>PROGRAMA DE CAPACITACION PERMANENTE PRODUCTIVO</v>
          </cell>
          <cell r="F558">
            <v>0</v>
          </cell>
          <cell r="G558">
            <v>13000</v>
          </cell>
          <cell r="H558">
            <v>7000</v>
          </cell>
          <cell r="I558">
            <v>0</v>
          </cell>
          <cell r="J558">
            <v>0</v>
          </cell>
          <cell r="K558">
            <v>0</v>
          </cell>
          <cell r="L558">
            <v>0</v>
          </cell>
          <cell r="M558">
            <v>20000</v>
          </cell>
        </row>
        <row r="559">
          <cell r="A559" t="str">
            <v>35.0.15</v>
          </cell>
          <cell r="B559">
            <v>35</v>
          </cell>
          <cell r="C559">
            <v>0</v>
          </cell>
          <cell r="D559">
            <v>15</v>
          </cell>
          <cell r="E559" t="str">
            <v xml:space="preserve">PROGRAMA MUNICIPAL DE FORMACION TECNICA LABORAL A BACHILLERES </v>
          </cell>
          <cell r="F559">
            <v>0</v>
          </cell>
          <cell r="G559">
            <v>764700</v>
          </cell>
          <cell r="H559">
            <v>8000</v>
          </cell>
          <cell r="I559">
            <v>27300</v>
          </cell>
          <cell r="J559">
            <v>0</v>
          </cell>
          <cell r="K559">
            <v>0</v>
          </cell>
          <cell r="L559">
            <v>0</v>
          </cell>
          <cell r="M559">
            <v>800000</v>
          </cell>
        </row>
        <row r="560">
          <cell r="A560" t="str">
            <v>35.0.16</v>
          </cell>
          <cell r="B560">
            <v>35</v>
          </cell>
          <cell r="C560">
            <v>0</v>
          </cell>
          <cell r="D560">
            <v>16</v>
          </cell>
          <cell r="E560" t="str">
            <v>OBSERVATORIO LOCAL DE EMPLEO DEL MUNICIPIO DE SUCRE OLEMUS</v>
          </cell>
          <cell r="F560">
            <v>0</v>
          </cell>
          <cell r="G560">
            <v>123100</v>
          </cell>
          <cell r="H560">
            <v>16900</v>
          </cell>
          <cell r="I560">
            <v>10000</v>
          </cell>
          <cell r="J560">
            <v>0</v>
          </cell>
          <cell r="K560">
            <v>0</v>
          </cell>
          <cell r="L560">
            <v>0</v>
          </cell>
          <cell r="M560">
            <v>150000</v>
          </cell>
        </row>
        <row r="561">
          <cell r="A561" t="str">
            <v>35.0.17</v>
          </cell>
          <cell r="B561">
            <v>35</v>
          </cell>
          <cell r="C561">
            <v>0</v>
          </cell>
          <cell r="D561">
            <v>17</v>
          </cell>
          <cell r="E561" t="str">
            <v xml:space="preserve">APOYO ADMINISTRATIVO Y TECNICO DE DESARROLLO ECONOMICO </v>
          </cell>
          <cell r="F561">
            <v>1800000</v>
          </cell>
          <cell r="G561">
            <v>0</v>
          </cell>
          <cell r="H561">
            <v>0</v>
          </cell>
          <cell r="I561">
            <v>0</v>
          </cell>
          <cell r="J561">
            <v>0</v>
          </cell>
          <cell r="K561">
            <v>0</v>
          </cell>
          <cell r="L561">
            <v>0</v>
          </cell>
          <cell r="M561">
            <v>1800000</v>
          </cell>
        </row>
        <row r="562">
          <cell r="A562" t="str">
            <v>35.0.18</v>
          </cell>
          <cell r="B562">
            <v>35</v>
          </cell>
          <cell r="C562">
            <v>0</v>
          </cell>
          <cell r="D562">
            <v>18</v>
          </cell>
          <cell r="E562" t="str">
            <v>APOYO ADM. Y TECNICO DE SECRETARIA DE TURISMO Y CULTURA</v>
          </cell>
          <cell r="F562">
            <v>600000</v>
          </cell>
          <cell r="G562">
            <v>0</v>
          </cell>
          <cell r="H562">
            <v>0</v>
          </cell>
          <cell r="I562">
            <v>0</v>
          </cell>
          <cell r="J562">
            <v>0</v>
          </cell>
          <cell r="K562">
            <v>0</v>
          </cell>
          <cell r="L562">
            <v>0</v>
          </cell>
          <cell r="M562">
            <v>600000</v>
          </cell>
        </row>
        <row r="563">
          <cell r="A563" t="str">
            <v>35.0.19</v>
          </cell>
          <cell r="B563">
            <v>35</v>
          </cell>
          <cell r="C563">
            <v>0</v>
          </cell>
          <cell r="D563">
            <v>19</v>
          </cell>
          <cell r="E563" t="str">
            <v xml:space="preserve">IMPLEMENTACION PLANTA PROCESADORA DE ALIMENTOS </v>
          </cell>
          <cell r="F563">
            <v>0</v>
          </cell>
          <cell r="G563">
            <v>2000000</v>
          </cell>
          <cell r="H563">
            <v>0</v>
          </cell>
          <cell r="I563">
            <v>0</v>
          </cell>
          <cell r="J563">
            <v>0</v>
          </cell>
          <cell r="K563">
            <v>0</v>
          </cell>
          <cell r="L563">
            <v>0</v>
          </cell>
          <cell r="M563">
            <v>2000000</v>
          </cell>
        </row>
        <row r="564">
          <cell r="A564" t="str">
            <v>97.0.0</v>
          </cell>
          <cell r="B564">
            <v>97</v>
          </cell>
          <cell r="C564">
            <v>0</v>
          </cell>
          <cell r="D564">
            <v>0</v>
          </cell>
          <cell r="E564" t="str">
            <v>PARTIDAS NO ASIGNABLES A PROGRAMAS - ACTIVOS FINANCIEROS</v>
          </cell>
          <cell r="F564">
            <v>0</v>
          </cell>
          <cell r="G564">
            <v>0</v>
          </cell>
          <cell r="H564">
            <v>0</v>
          </cell>
          <cell r="I564">
            <v>0</v>
          </cell>
          <cell r="J564">
            <v>0</v>
          </cell>
          <cell r="K564">
            <v>0</v>
          </cell>
          <cell r="L564">
            <v>1920910</v>
          </cell>
          <cell r="M564">
            <v>115581838</v>
          </cell>
        </row>
        <row r="565">
          <cell r="A565" t="str">
            <v>97.0.1</v>
          </cell>
          <cell r="B565">
            <v>97</v>
          </cell>
          <cell r="C565">
            <v>0</v>
          </cell>
          <cell r="D565">
            <v>1</v>
          </cell>
          <cell r="E565" t="str">
            <v xml:space="preserve">PROVISION DE GASTO DE CAPITAL </v>
          </cell>
          <cell r="F565">
            <v>0</v>
          </cell>
          <cell r="G565">
            <v>0</v>
          </cell>
          <cell r="H565">
            <v>0</v>
          </cell>
          <cell r="I565">
            <v>0</v>
          </cell>
          <cell r="J565">
            <v>0</v>
          </cell>
          <cell r="K565">
            <v>0</v>
          </cell>
          <cell r="L565">
            <v>0</v>
          </cell>
          <cell r="M565">
            <v>113660928</v>
          </cell>
        </row>
        <row r="566">
          <cell r="A566" t="str">
            <v>97.0.2</v>
          </cell>
          <cell r="B566">
            <v>97</v>
          </cell>
          <cell r="C566">
            <v>0</v>
          </cell>
          <cell r="D566">
            <v>2</v>
          </cell>
          <cell r="E566" t="str">
            <v xml:space="preserve">TRANSFERENCIAS Y DEUDAS SIN REPALDOS </v>
          </cell>
          <cell r="F566">
            <v>0</v>
          </cell>
          <cell r="G566">
            <v>0</v>
          </cell>
          <cell r="H566">
            <v>0</v>
          </cell>
          <cell r="I566">
            <v>0</v>
          </cell>
          <cell r="J566">
            <v>0</v>
          </cell>
          <cell r="K566">
            <v>0</v>
          </cell>
          <cell r="L566">
            <v>300000</v>
          </cell>
          <cell r="M566">
            <v>300000</v>
          </cell>
        </row>
        <row r="567">
          <cell r="A567" t="str">
            <v>97.0.3</v>
          </cell>
          <cell r="B567">
            <v>97</v>
          </cell>
          <cell r="C567">
            <v>0</v>
          </cell>
          <cell r="D567">
            <v>3</v>
          </cell>
          <cell r="E567" t="str">
            <v>PREMIOS</v>
          </cell>
          <cell r="F567">
            <v>0</v>
          </cell>
          <cell r="G567">
            <v>0</v>
          </cell>
          <cell r="H567">
            <v>0</v>
          </cell>
          <cell r="I567">
            <v>0</v>
          </cell>
          <cell r="J567">
            <v>0</v>
          </cell>
          <cell r="K567">
            <v>0</v>
          </cell>
          <cell r="L567">
            <v>1301000</v>
          </cell>
          <cell r="M567">
            <v>1301000</v>
          </cell>
        </row>
        <row r="568">
          <cell r="A568" t="str">
            <v>97.0.4</v>
          </cell>
          <cell r="B568">
            <v>97</v>
          </cell>
          <cell r="C568">
            <v>0</v>
          </cell>
          <cell r="D568">
            <v>4</v>
          </cell>
          <cell r="E568" t="str">
            <v>INSTITUCIONES PRIVADAS SIN FINES DE LUCRO</v>
          </cell>
          <cell r="F568">
            <v>0</v>
          </cell>
          <cell r="G568">
            <v>0</v>
          </cell>
          <cell r="H568">
            <v>0</v>
          </cell>
          <cell r="I568">
            <v>0</v>
          </cell>
          <cell r="J568">
            <v>0</v>
          </cell>
          <cell r="K568">
            <v>0</v>
          </cell>
          <cell r="L568">
            <v>319910</v>
          </cell>
          <cell r="M568">
            <v>319910</v>
          </cell>
        </row>
        <row r="569">
          <cell r="A569" t="str">
            <v>98.0.0</v>
          </cell>
          <cell r="B569">
            <v>98</v>
          </cell>
          <cell r="C569">
            <v>0</v>
          </cell>
          <cell r="D569">
            <v>0</v>
          </cell>
          <cell r="E569" t="str">
            <v>PARTIDAS NO ASIGNABLES A PROGRAMAS - OTRAS TRANSFERENCIAS</v>
          </cell>
          <cell r="F569">
            <v>0</v>
          </cell>
          <cell r="G569">
            <v>0</v>
          </cell>
          <cell r="H569">
            <v>0</v>
          </cell>
          <cell r="I569">
            <v>0</v>
          </cell>
          <cell r="J569">
            <v>35429819</v>
          </cell>
          <cell r="K569">
            <v>0</v>
          </cell>
          <cell r="L569">
            <v>0</v>
          </cell>
          <cell r="M569">
            <v>35429819</v>
          </cell>
        </row>
        <row r="570">
          <cell r="A570" t="str">
            <v>98.0.2</v>
          </cell>
          <cell r="B570">
            <v>98</v>
          </cell>
          <cell r="C570">
            <v>0</v>
          </cell>
          <cell r="D570">
            <v>2</v>
          </cell>
          <cell r="E570" t="str">
            <v>FONDO DE FOMENTO A LA EDUCACION CIVICA</v>
          </cell>
          <cell r="F570">
            <v>0</v>
          </cell>
          <cell r="G570">
            <v>0</v>
          </cell>
          <cell r="H570">
            <v>0</v>
          </cell>
          <cell r="I570">
            <v>0</v>
          </cell>
          <cell r="J570">
            <v>189715</v>
          </cell>
          <cell r="K570">
            <v>0</v>
          </cell>
          <cell r="L570">
            <v>0</v>
          </cell>
          <cell r="M570">
            <v>189715</v>
          </cell>
        </row>
        <row r="571">
          <cell r="A571" t="str">
            <v>98.0.4</v>
          </cell>
          <cell r="B571">
            <v>98</v>
          </cell>
          <cell r="C571">
            <v>0</v>
          </cell>
          <cell r="D571">
            <v>4</v>
          </cell>
          <cell r="E571" t="str">
            <v>RENTA DIGNIDAD</v>
          </cell>
          <cell r="F571">
            <v>0</v>
          </cell>
          <cell r="G571">
            <v>0</v>
          </cell>
          <cell r="H571">
            <v>0</v>
          </cell>
          <cell r="I571">
            <v>0</v>
          </cell>
          <cell r="J571">
            <v>28457127</v>
          </cell>
          <cell r="K571">
            <v>0</v>
          </cell>
          <cell r="L571">
            <v>0</v>
          </cell>
          <cell r="M571">
            <v>28457127</v>
          </cell>
        </row>
        <row r="572">
          <cell r="A572" t="str">
            <v>98.0.5</v>
          </cell>
          <cell r="B572">
            <v>98</v>
          </cell>
          <cell r="C572">
            <v>0</v>
          </cell>
          <cell r="D572">
            <v>5</v>
          </cell>
          <cell r="E572" t="str">
            <v xml:space="preserve">MANCOMUNIDAD DE INTEGRACION </v>
          </cell>
          <cell r="F572">
            <v>0</v>
          </cell>
          <cell r="G572">
            <v>0</v>
          </cell>
          <cell r="H572">
            <v>0</v>
          </cell>
          <cell r="I572">
            <v>0</v>
          </cell>
          <cell r="J572">
            <v>60000</v>
          </cell>
          <cell r="K572">
            <v>0</v>
          </cell>
          <cell r="L572">
            <v>0</v>
          </cell>
          <cell r="M572">
            <v>60000</v>
          </cell>
        </row>
        <row r="573">
          <cell r="A573" t="str">
            <v>98.0.6</v>
          </cell>
          <cell r="B573">
            <v>98</v>
          </cell>
          <cell r="C573">
            <v>0</v>
          </cell>
          <cell r="D573">
            <v>6</v>
          </cell>
          <cell r="E573" t="str">
            <v>MANCOMUNIDAD OROPEZA</v>
          </cell>
          <cell r="F573">
            <v>0</v>
          </cell>
          <cell r="G573">
            <v>0</v>
          </cell>
          <cell r="H573">
            <v>0</v>
          </cell>
          <cell r="I573">
            <v>0</v>
          </cell>
          <cell r="J573">
            <v>50000</v>
          </cell>
          <cell r="K573">
            <v>0</v>
          </cell>
          <cell r="L573">
            <v>0</v>
          </cell>
          <cell r="M573">
            <v>50000</v>
          </cell>
        </row>
        <row r="574">
          <cell r="A574" t="str">
            <v>98.0.7</v>
          </cell>
          <cell r="B574">
            <v>98</v>
          </cell>
          <cell r="C574">
            <v>0</v>
          </cell>
          <cell r="D574">
            <v>7</v>
          </cell>
          <cell r="E574" t="str">
            <v>SERVICIO DE LIMPIEZA URBANA (EMAS)</v>
          </cell>
          <cell r="F574">
            <v>0</v>
          </cell>
          <cell r="G574">
            <v>0</v>
          </cell>
          <cell r="H574">
            <v>0</v>
          </cell>
          <cell r="I574">
            <v>0</v>
          </cell>
          <cell r="J574">
            <v>5000000</v>
          </cell>
          <cell r="K574">
            <v>0</v>
          </cell>
          <cell r="L574">
            <v>0</v>
          </cell>
          <cell r="M574">
            <v>5000000</v>
          </cell>
        </row>
        <row r="575">
          <cell r="A575" t="str">
            <v>98.0.9</v>
          </cell>
          <cell r="B575">
            <v>98</v>
          </cell>
          <cell r="C575">
            <v>0</v>
          </cell>
          <cell r="D575">
            <v>9</v>
          </cell>
          <cell r="E575" t="str">
            <v>MANCOMUNIDAD RAVELO SUCRE</v>
          </cell>
          <cell r="F575">
            <v>0</v>
          </cell>
          <cell r="G575">
            <v>0</v>
          </cell>
          <cell r="H575">
            <v>0</v>
          </cell>
          <cell r="I575">
            <v>0</v>
          </cell>
          <cell r="J575">
            <v>250000</v>
          </cell>
          <cell r="K575">
            <v>0</v>
          </cell>
          <cell r="L575">
            <v>0</v>
          </cell>
          <cell r="M575">
            <v>250000</v>
          </cell>
        </row>
        <row r="576">
          <cell r="A576" t="str">
            <v>98.0.19</v>
          </cell>
          <cell r="B576">
            <v>98</v>
          </cell>
          <cell r="C576">
            <v>0</v>
          </cell>
          <cell r="D576">
            <v>19</v>
          </cell>
          <cell r="E576" t="str">
            <v>PROGRAMA DE MEJORA A LA GESTION MUNICIPAL BID 2664 BL-BO</v>
          </cell>
          <cell r="F576">
            <v>0</v>
          </cell>
          <cell r="G576">
            <v>0</v>
          </cell>
          <cell r="H576">
            <v>0</v>
          </cell>
          <cell r="I576">
            <v>0</v>
          </cell>
          <cell r="J576">
            <v>463201</v>
          </cell>
          <cell r="K576">
            <v>0</v>
          </cell>
          <cell r="L576">
            <v>0</v>
          </cell>
          <cell r="M576">
            <v>463201</v>
          </cell>
        </row>
        <row r="577">
          <cell r="A577" t="str">
            <v>98.0.33</v>
          </cell>
          <cell r="B577">
            <v>98</v>
          </cell>
          <cell r="C577">
            <v>0</v>
          </cell>
          <cell r="D577">
            <v>33</v>
          </cell>
          <cell r="E577" t="str">
            <v>MANCOMUNIDAD CHUQUISACA NORTE</v>
          </cell>
          <cell r="F577">
            <v>0</v>
          </cell>
          <cell r="G577">
            <v>0</v>
          </cell>
          <cell r="H577">
            <v>0</v>
          </cell>
          <cell r="I577">
            <v>0</v>
          </cell>
          <cell r="J577">
            <v>150000</v>
          </cell>
          <cell r="K577">
            <v>0</v>
          </cell>
          <cell r="L577">
            <v>0</v>
          </cell>
          <cell r="M577">
            <v>150000</v>
          </cell>
        </row>
        <row r="578">
          <cell r="A578" t="str">
            <v>98.0.90</v>
          </cell>
          <cell r="B578">
            <v>98</v>
          </cell>
          <cell r="C578">
            <v>0</v>
          </cell>
          <cell r="D578">
            <v>90</v>
          </cell>
          <cell r="E578" t="str">
            <v xml:space="preserve">SISTEMA ASOCIATIVO MUNICIPAL </v>
          </cell>
          <cell r="F578">
            <v>0</v>
          </cell>
          <cell r="G578">
            <v>0</v>
          </cell>
          <cell r="H578">
            <v>0</v>
          </cell>
          <cell r="I578">
            <v>0</v>
          </cell>
          <cell r="J578">
            <v>809776</v>
          </cell>
          <cell r="K578">
            <v>0</v>
          </cell>
          <cell r="L578">
            <v>0</v>
          </cell>
          <cell r="M578">
            <v>809776</v>
          </cell>
        </row>
        <row r="579">
          <cell r="A579" t="str">
            <v>99.0.0</v>
          </cell>
          <cell r="B579">
            <v>99</v>
          </cell>
          <cell r="C579">
            <v>0</v>
          </cell>
          <cell r="D579">
            <v>0</v>
          </cell>
          <cell r="E579" t="str">
            <v>PARTIDAS NO ASIGNABLES A PROGRAMAS - DEUDAS</v>
          </cell>
          <cell r="F579">
            <v>0</v>
          </cell>
          <cell r="G579">
            <v>0</v>
          </cell>
          <cell r="H579">
            <v>0</v>
          </cell>
          <cell r="I579">
            <v>0</v>
          </cell>
          <cell r="J579">
            <v>0</v>
          </cell>
          <cell r="K579">
            <v>0</v>
          </cell>
          <cell r="L579">
            <v>0</v>
          </cell>
          <cell r="M579">
            <v>2646201</v>
          </cell>
        </row>
        <row r="580">
          <cell r="A580" t="str">
            <v>99.0.1</v>
          </cell>
          <cell r="B580">
            <v>99</v>
          </cell>
          <cell r="C580">
            <v>0</v>
          </cell>
          <cell r="D580">
            <v>1</v>
          </cell>
          <cell r="E580" t="str">
            <v>DEUDA FLOTANTE INVERSION</v>
          </cell>
          <cell r="F580">
            <v>0</v>
          </cell>
          <cell r="G580">
            <v>0</v>
          </cell>
          <cell r="H580">
            <v>0</v>
          </cell>
          <cell r="I580">
            <v>0</v>
          </cell>
          <cell r="J580">
            <v>0</v>
          </cell>
          <cell r="K580">
            <v>0</v>
          </cell>
          <cell r="L580">
            <v>0</v>
          </cell>
          <cell r="M580">
            <v>1946201</v>
          </cell>
        </row>
        <row r="581">
          <cell r="A581" t="str">
            <v>99.0.2</v>
          </cell>
          <cell r="B581">
            <v>99</v>
          </cell>
          <cell r="C581">
            <v>0</v>
          </cell>
          <cell r="D581">
            <v>2</v>
          </cell>
          <cell r="E581" t="str">
            <v xml:space="preserve">DEUDA GASTO GAMS </v>
          </cell>
          <cell r="F581">
            <v>0</v>
          </cell>
          <cell r="G581">
            <v>0</v>
          </cell>
          <cell r="H581">
            <v>0</v>
          </cell>
          <cell r="I581">
            <v>0</v>
          </cell>
          <cell r="J581">
            <v>0</v>
          </cell>
          <cell r="K581">
            <v>0</v>
          </cell>
          <cell r="L581">
            <v>0</v>
          </cell>
          <cell r="M581">
            <v>700000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MARTINEZ" refreshedDate="42820.697588541669" createdVersion="5" refreshedVersion="5" minRefreshableVersion="3" recordCount="37">
  <cacheSource type="worksheet">
    <worksheetSource ref="A1:M38" sheet="BASE DE DATOS"/>
  </cacheSource>
  <cacheFields count="13">
    <cacheField name="EJES DE INTERVENCION:" numFmtId="0">
      <sharedItems count="5">
        <s v="REVALORIZACION DEL MUNICIPIO CON REDISTRIBUCIÓN SOCIAL CON EQUIDAD, INCLUSIÓN Y DIGNIDAD"/>
        <s v="DESARROLLO DE POTENCIALIDADES Y CAPACIDADES DE TODAS Y TODOS"/>
        <s v="INCLUSIÓN SOCIAL Y PROMOCION DEL SERVICIO DE SALUD, EDUCACION Y GESTION SOCIAL"/>
        <s v="MUNICIPIO SIN VIOLENCIA DE GENERO GENERACIONAL Y SIN DISCRIMINACION"/>
        <s v="FORTALECIMIENTO INSTITUCIONALCON EFICIENCIA Y EFICACIA EN LA INVERSIÓN PUBLICA"/>
      </sharedItems>
    </cacheField>
    <cacheField name="OBJETIVOS ESTRATEGICOS" numFmtId="0">
      <sharedItems count="8">
        <s v="MUNICIPIO SEGURO"/>
        <s v="MUNICIPIO LIMPIO Y ECOLOGICO"/>
        <s v="MUNICIPIO TURISTICO, CULTO Y AMIGABLE"/>
        <s v="MUNICIPIO CON IDENTIDAD,ORDENADO Y VIABLE"/>
        <s v="MUNCIPIO CON ECONOMIA SOCIAL Y COMUNITARIA"/>
        <s v="MUNICIPIO SALUDABLE, EDUCADO Y CON EQUIDAD"/>
        <s v="MUNICIPIO SIN VIOLENCIA DE GENERO GENERACIONAL Y SIN DISCRIMINACION"/>
        <s v="MUNICIPIO CON GESTION INTELIGENTE"/>
      </sharedItems>
    </cacheField>
    <cacheField name="ACCION" numFmtId="0">
      <sharedItems count="35">
        <s v="Ciudadano y Visitante Seguro y Protegido._x000a_Vigilancia Municipal y Policial Especializada._x000a_Equipamiento Distritalizado_x000a_Plataformas Vecinales de Seguridad Ciudadana"/>
        <s v="Sistema de Alerta Ciudadana."/>
        <s v="Municipio con Calles, Plazas y Mercados Limpios."/>
        <s v="Municipio con Protección Solidaria del Medio Ambiente."/>
        <s v="Municipio con Acceso a Agua y Saneamiento Básico"/>
        <s v="Compromiso Vecinal y Comunitario."/>
        <s v="Promoción Turística."/>
        <s v="Oferta de Atractivos y Servicios Turísticos"/>
        <s v="Municipio con Desarrollo y Expresión Cultural"/>
        <s v="Sistema de Información Georeferenciado Turístico y Cultural."/>
        <s v="Plataformas Institucionales de Turismo y Cultura Amigable."/>
        <s v="Municipio Planificado."/>
        <s v="Municipio con Identidad, Atractivo y Entretenido"/>
        <s v="Vivienda Digna y Saludable."/>
        <s v="Sistema de Información Georeferenciado Barrial y Comunitario"/>
        <s v="Sistema de Señalización Distrital y Comunitario."/>
        <s v="Sistema Urbano Vial de Desconcentración"/>
        <s v="Mecanismos de Concurrencia y Concertación"/>
        <s v="Generación de nuevos negocios inclusivos y solidarios"/>
        <s v="Agronegocios con inclusividad urbana y rural"/>
        <s v="Agricultura Urbana y Periurbana"/>
        <s v="Promoción de Innovación y Desarrollo con transferencia de capacidades técnicas, tecnológicas y productivas."/>
        <s v="Fortalecimiento y Consolidación del Complejo Productivo del Cemento"/>
        <s v="Energías Solidarias Generadoras de Condiciones Productivas."/>
        <s v="Cobertura Universal de Salud con Calidad y Calidez."/>
        <s v="Cobertura Universal de Educación con Calidad y Calidez."/>
        <s v="Municipio con Acceso Libre a Infraestructura y Equipamiento Deportivo."/>
        <s v="Municipio con acceso universal a la Gestión Social con calidad y calidez."/>
        <s v="Población en estado de marginalidad con acceso a la reinserción social y productiva."/>
        <s v="Fortalecer mecanismos eficacesaccesibles para prevenir, sancionar, erradicar toda forma de violencia de género y generacional."/>
        <s v="Políticas de Promoción e Incentivo para la acción social concurrente en Seguridad Ciudadana;Reducción de la Violencia de Género Generacional; Reducción de la Discriminación; Limpieza; Orden; y, Ornamento."/>
        <s v="Política de Promoción Económica e Incentivos."/>
        <s v="Política de Cemento Social y Comunitario."/>
        <s v="Política de Optimización de la Función Pública Municipal."/>
        <s v="Propuestapara la Distritalización Municipal."/>
      </sharedItems>
    </cacheField>
    <cacheField name="CATEGORIA PRESUPUESTARIA " numFmtId="0">
      <sharedItems containsBlank="1"/>
    </cacheField>
    <cacheField name="PRESUPUESTO ASIGNADO (a)" numFmtId="4">
      <sharedItems containsMixedTypes="1" containsNumber="1" containsInteger="1" minValue="2290000" maxValue="96810199"/>
    </cacheField>
    <cacheField name="PRESUPUESTO VIGENTE (b)" numFmtId="4">
      <sharedItems containsMixedTypes="1" containsNumber="1" minValue="2669038" maxValue="106983420.26000001"/>
    </cacheField>
    <cacheField name="% DE MODIF. DEL PPTO. (b/a)" numFmtId="4">
      <sharedItems containsMixedTypes="1" containsNumber="1" minValue="-12.825842105263158" maxValue="89.865371972227308"/>
    </cacheField>
    <cacheField name="PRESUPUESTO EJECUTADO ( c)" numFmtId="4">
      <sharedItems containsMixedTypes="1" containsNumber="1" minValue="2486898.46" maxValue="92735817.339999974"/>
    </cacheField>
    <cacheField name="% DE EJECUCION (c/b)" numFmtId="4">
      <sharedItems containsMixedTypes="1" containsNumber="1" minValue="44.531260674856469" maxValue="98.595080393543796"/>
    </cacheField>
    <cacheField name="CUMPLIMIENTO" numFmtId="0">
      <sharedItems count="2">
        <s v="CUMPLIDO"/>
        <s v="NO CUMPLICO"/>
      </sharedItems>
    </cacheField>
    <cacheField name="GESTION 2017" numFmtId="4">
      <sharedItems containsMixedTypes="1" containsNumber="1" containsInteger="1" minValue="345000" maxValue="69031488"/>
    </cacheField>
    <cacheField name="VARIACIÓN ENTRE LOS PRESUPUESTOS 2016 Y 2017 POR PROGRAMA" numFmtId="10">
      <sharedItems containsMixedTypes="1" containsNumber="1" minValue="-0.87073994450434955" maxValue="1.7519196462219149"/>
    </cacheField>
    <cacheField name="OFERTAS CUMPLIDAS" numFmtId="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7">
  <r>
    <x v="0"/>
    <x v="0"/>
    <x v="0"/>
    <s v="33.0.0"/>
    <n v="17700000"/>
    <n v="32160854"/>
    <n v="81.699740112994348"/>
    <n v="14321633.730000004"/>
    <n v="44.531260674856469"/>
    <x v="0"/>
    <n v="41813246"/>
    <n v="0.30012859733140174"/>
    <x v="0"/>
  </r>
  <r>
    <x v="0"/>
    <x v="0"/>
    <x v="0"/>
    <s v="16.0.0"/>
    <n v="15150000"/>
    <n v="16897555.999999996"/>
    <n v="11.535023102310205"/>
    <n v="13955063.150000002"/>
    <n v="82.586281412530937"/>
    <x v="0"/>
    <n v="8150000"/>
    <n v="-0.51768172864762207"/>
    <x v="0"/>
  </r>
  <r>
    <x v="0"/>
    <x v="0"/>
    <x v="1"/>
    <m/>
    <s v=""/>
    <s v=""/>
    <s v=""/>
    <s v=""/>
    <s v=""/>
    <x v="1"/>
    <s v=""/>
    <s v=""/>
    <x v="1"/>
  </r>
  <r>
    <x v="0"/>
    <x v="1"/>
    <x v="2"/>
    <s v="28.0.0"/>
    <n v="3000000"/>
    <n v="3248498"/>
    <n v="8.2832666666666661"/>
    <n v="3112982.7800000003"/>
    <n v="95.828372989609363"/>
    <x v="0"/>
    <n v="3000000"/>
    <n v="-7.6496276125150767E-2"/>
    <x v="0"/>
  </r>
  <r>
    <x v="0"/>
    <x v="1"/>
    <x v="3"/>
    <m/>
    <s v=""/>
    <s v=""/>
    <s v=""/>
    <s v=""/>
    <s v=""/>
    <x v="1"/>
    <s v=""/>
    <s v=""/>
    <x v="1"/>
  </r>
  <r>
    <x v="0"/>
    <x v="1"/>
    <x v="4"/>
    <s v="11.0.0"/>
    <n v="18080543"/>
    <n v="28483440.999999996"/>
    <n v="57.536424652733032"/>
    <n v="20008310.520000003"/>
    <n v="70.245412132614192"/>
    <x v="0"/>
    <n v="13981374"/>
    <n v="-0.50914027557274411"/>
    <x v="0"/>
  </r>
  <r>
    <x v="0"/>
    <x v="1"/>
    <x v="4"/>
    <s v="32.0.0"/>
    <n v="2290000"/>
    <n v="2669038"/>
    <n v="16.55187772925764"/>
    <n v="2486898.46"/>
    <n v="93.175835638158759"/>
    <x v="0"/>
    <n v="345000"/>
    <n v="-0.87073994450434955"/>
    <x v="0"/>
  </r>
  <r>
    <x v="0"/>
    <x v="1"/>
    <x v="5"/>
    <m/>
    <s v=""/>
    <s v=""/>
    <s v=""/>
    <s v=""/>
    <s v=""/>
    <x v="1"/>
    <s v=""/>
    <s v=""/>
    <x v="1"/>
  </r>
  <r>
    <x v="0"/>
    <x v="2"/>
    <x v="6"/>
    <m/>
    <s v=""/>
    <s v=""/>
    <s v=""/>
    <s v=""/>
    <s v=""/>
    <x v="0"/>
    <s v=""/>
    <s v=""/>
    <x v="0"/>
  </r>
  <r>
    <x v="0"/>
    <x v="2"/>
    <x v="7"/>
    <s v="24.0.0"/>
    <n v="3800000"/>
    <n v="3312618"/>
    <n v="-12.825842105263158"/>
    <n v="3189714.1500000004"/>
    <n v="96.28982726049307"/>
    <x v="0"/>
    <n v="4598981"/>
    <n v="0.38832216693865695"/>
    <x v="0"/>
  </r>
  <r>
    <x v="0"/>
    <x v="2"/>
    <x v="8"/>
    <s v="23.0.0"/>
    <n v="3818000"/>
    <n v="5827458.0000000009"/>
    <n v="52.631168150864347"/>
    <n v="5745586.9000000004"/>
    <n v="98.595080393543796"/>
    <x v="0"/>
    <n v="3352520"/>
    <n v="-0.42470284642120126"/>
    <x v="0"/>
  </r>
  <r>
    <x v="0"/>
    <x v="2"/>
    <x v="9"/>
    <m/>
    <s v=""/>
    <s v=""/>
    <s v=""/>
    <s v=""/>
    <s v=""/>
    <x v="1"/>
    <s v=""/>
    <s v=""/>
    <x v="1"/>
  </r>
  <r>
    <x v="0"/>
    <x v="2"/>
    <x v="10"/>
    <m/>
    <s v=""/>
    <s v=""/>
    <s v=""/>
    <s v=""/>
    <s v=""/>
    <x v="1"/>
    <s v=""/>
    <s v=""/>
    <x v="1"/>
  </r>
  <r>
    <x v="0"/>
    <x v="3"/>
    <x v="11"/>
    <s v="19.0.0"/>
    <n v="5900000"/>
    <n v="6848715"/>
    <n v="16.079915254237285"/>
    <n v="6293544.6199999992"/>
    <n v="91.893802268016685"/>
    <x v="0"/>
    <n v="5601950"/>
    <n v="-0.18204363884319905"/>
    <x v="0"/>
  </r>
  <r>
    <x v="0"/>
    <x v="3"/>
    <x v="12"/>
    <s v="13.0.0"/>
    <n v="16802069"/>
    <n v="21859817"/>
    <n v="30.101935660423724"/>
    <n v="20852086.550000001"/>
    <n v="95.390032542358426"/>
    <x v="0"/>
    <n v="12941592"/>
    <n v="-0.40797345192779977"/>
    <x v="0"/>
  </r>
  <r>
    <x v="0"/>
    <x v="3"/>
    <x v="13"/>
    <m/>
    <s v=""/>
    <s v=""/>
    <s v=""/>
    <s v=""/>
    <s v=""/>
    <x v="1"/>
    <s v=""/>
    <s v=""/>
    <x v="1"/>
  </r>
  <r>
    <x v="0"/>
    <x v="3"/>
    <x v="14"/>
    <m/>
    <s v=""/>
    <s v=""/>
    <s v=""/>
    <s v=""/>
    <s v=""/>
    <x v="1"/>
    <s v=""/>
    <s v=""/>
    <x v="1"/>
  </r>
  <r>
    <x v="0"/>
    <x v="3"/>
    <x v="15"/>
    <m/>
    <s v=""/>
    <s v=""/>
    <s v=""/>
    <s v=""/>
    <s v=""/>
    <x v="1"/>
    <s v=""/>
    <s v=""/>
    <x v="1"/>
  </r>
  <r>
    <x v="0"/>
    <x v="3"/>
    <x v="16"/>
    <s v="27.0.0"/>
    <n v="3800000"/>
    <n v="4263549"/>
    <n v="12.198657894736842"/>
    <n v="3929945.1099999994"/>
    <n v="92.175441398703271"/>
    <x v="0"/>
    <n v="3231000"/>
    <n v="-0.24218063402109369"/>
    <x v="0"/>
  </r>
  <r>
    <x v="1"/>
    <x v="4"/>
    <x v="17"/>
    <m/>
    <s v=""/>
    <s v=""/>
    <s v=""/>
    <s v=""/>
    <s v=""/>
    <x v="1"/>
    <s v=""/>
    <s v=""/>
    <x v="1"/>
  </r>
  <r>
    <x v="1"/>
    <x v="4"/>
    <x v="18"/>
    <s v="35.0.0"/>
    <n v="5710000"/>
    <n v="7582766"/>
    <n v="32.798003502626969"/>
    <n v="6933973.0500000007"/>
    <n v="91.443848458464899"/>
    <x v="0"/>
    <n v="8111665"/>
    <n v="6.9750141307274943E-2"/>
    <x v="0"/>
  </r>
  <r>
    <x v="1"/>
    <x v="4"/>
    <x v="19"/>
    <m/>
    <s v=""/>
    <s v=""/>
    <s v=""/>
    <s v=""/>
    <s v=""/>
    <x v="1"/>
    <s v=""/>
    <s v=""/>
    <x v="1"/>
  </r>
  <r>
    <x v="1"/>
    <x v="4"/>
    <x v="20"/>
    <s v="12.0.0"/>
    <n v="3130000"/>
    <n v="3569017"/>
    <n v="14.026102236421725"/>
    <n v="2810663.0300000003"/>
    <n v="78.751741165704743"/>
    <x v="0"/>
    <n v="9821648"/>
    <n v="1.7519196462219149"/>
    <x v="0"/>
  </r>
  <r>
    <x v="1"/>
    <x v="4"/>
    <x v="21"/>
    <m/>
    <s v=""/>
    <s v=""/>
    <s v=""/>
    <s v=""/>
    <s v=""/>
    <x v="1"/>
    <s v=""/>
    <s v=""/>
    <x v="1"/>
  </r>
  <r>
    <x v="1"/>
    <x v="4"/>
    <x v="22"/>
    <s v="10.0.0"/>
    <n v="4399600"/>
    <n v="4834850"/>
    <n v="9.8929448131648332"/>
    <n v="4624150.5599999996"/>
    <n v="95.642068730157078"/>
    <x v="0"/>
    <n v="5872000"/>
    <n v="0.21451544515341739"/>
    <x v="0"/>
  </r>
  <r>
    <x v="1"/>
    <x v="4"/>
    <x v="23"/>
    <m/>
    <s v=""/>
    <s v=""/>
    <s v=""/>
    <s v=""/>
    <s v=""/>
    <x v="1"/>
    <s v=""/>
    <s v=""/>
    <x v="1"/>
  </r>
  <r>
    <x v="2"/>
    <x v="5"/>
    <x v="24"/>
    <s v="20.0.0"/>
    <n v="56346989"/>
    <n v="106983420.26000001"/>
    <n v="89.865371972227308"/>
    <n v="92735817.339999974"/>
    <n v="86.682419682064449"/>
    <x v="0"/>
    <n v="69031488"/>
    <n v="-0.3547459238802243"/>
    <x v="0"/>
  </r>
  <r>
    <x v="2"/>
    <x v="5"/>
    <x v="25"/>
    <s v="21.0.0"/>
    <n v="96810199"/>
    <n v="99877198.679999992"/>
    <n v="3.1680543079970245"/>
    <n v="62520404.470000021"/>
    <n v="62.597274749676657"/>
    <x v="0"/>
    <n v="68405783"/>
    <n v="-0.31510110511641748"/>
    <x v="0"/>
  </r>
  <r>
    <x v="2"/>
    <x v="5"/>
    <x v="26"/>
    <s v="22.0.0"/>
    <n v="25169367"/>
    <n v="32479853.359999996"/>
    <n v="29.0451736827549"/>
    <n v="22558777.559999999"/>
    <n v="69.454677981341732"/>
    <x v="0"/>
    <n v="21903464"/>
    <n v="-0.32562922137527772"/>
    <x v="0"/>
  </r>
  <r>
    <x v="2"/>
    <x v="5"/>
    <x v="27"/>
    <s v="26.0.0"/>
    <n v="8176834"/>
    <n v="7561208"/>
    <n v="-7.528904218918961"/>
    <n v="7324120.0300000012"/>
    <n v="96.864416770441991"/>
    <x v="0"/>
    <n v="7602858"/>
    <n v="5.5083790844002705E-3"/>
    <x v="0"/>
  </r>
  <r>
    <x v="2"/>
    <x v="5"/>
    <x v="28"/>
    <m/>
    <s v=""/>
    <s v=""/>
    <s v=""/>
    <s v=""/>
    <s v=""/>
    <x v="1"/>
    <s v=""/>
    <s v=""/>
    <x v="1"/>
  </r>
  <r>
    <x v="3"/>
    <x v="6"/>
    <x v="29"/>
    <s v="25.0.0"/>
    <n v="4703815"/>
    <n v="4683132"/>
    <n v="-0.43970691874574153"/>
    <n v="4445305.96"/>
    <n v="94.921645599568834"/>
    <x v="0"/>
    <n v="4381900"/>
    <n v="-6.4322765192183357E-2"/>
    <x v="0"/>
  </r>
  <r>
    <x v="4"/>
    <x v="7"/>
    <x v="30"/>
    <m/>
    <s v=""/>
    <s v=""/>
    <s v=""/>
    <s v=""/>
    <s v=""/>
    <x v="1"/>
    <s v=""/>
    <s v=""/>
    <x v="1"/>
  </r>
  <r>
    <x v="4"/>
    <x v="7"/>
    <x v="31"/>
    <m/>
    <s v=""/>
    <s v=""/>
    <s v=""/>
    <s v=""/>
    <s v=""/>
    <x v="1"/>
    <s v=""/>
    <s v=""/>
    <x v="0"/>
  </r>
  <r>
    <x v="4"/>
    <x v="7"/>
    <x v="32"/>
    <m/>
    <s v=""/>
    <s v=""/>
    <s v=""/>
    <s v=""/>
    <s v=""/>
    <x v="1"/>
    <s v=""/>
    <s v=""/>
    <x v="0"/>
  </r>
  <r>
    <x v="4"/>
    <x v="7"/>
    <x v="33"/>
    <m/>
    <s v=""/>
    <s v=""/>
    <s v=""/>
    <s v=""/>
    <s v=""/>
    <x v="1"/>
    <s v=""/>
    <s v=""/>
    <x v="0"/>
  </r>
  <r>
    <x v="4"/>
    <x v="7"/>
    <x v="34"/>
    <m/>
    <s v=""/>
    <s v=""/>
    <s v=""/>
    <s v=""/>
    <s v=""/>
    <x v="1"/>
    <s v=""/>
    <s v=""/>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A28" firstHeaderRow="1" firstDataRow="1" firstDataCol="1" rowPageCount="1" colPageCount="1"/>
  <pivotFields count="13">
    <pivotField showAll="0">
      <items count="6">
        <item x="1"/>
        <item x="4"/>
        <item x="2"/>
        <item x="3"/>
        <item x="0"/>
        <item t="default"/>
      </items>
    </pivotField>
    <pivotField axis="axisRow" showAll="0">
      <items count="9">
        <item x="4"/>
        <item x="7"/>
        <item x="3"/>
        <item x="1"/>
        <item x="5"/>
        <item x="0"/>
        <item x="6"/>
        <item x="2"/>
        <item t="default"/>
      </items>
    </pivotField>
    <pivotField axis="axisRow" showAll="0">
      <items count="36">
        <item x="20"/>
        <item x="19"/>
        <item x="0"/>
        <item x="25"/>
        <item x="24"/>
        <item x="5"/>
        <item x="23"/>
        <item x="29"/>
        <item x="22"/>
        <item x="18"/>
        <item x="17"/>
        <item x="4"/>
        <item x="26"/>
        <item x="27"/>
        <item x="2"/>
        <item x="8"/>
        <item x="12"/>
        <item x="3"/>
        <item x="11"/>
        <item x="7"/>
        <item x="10"/>
        <item x="28"/>
        <item x="32"/>
        <item x="33"/>
        <item x="31"/>
        <item x="30"/>
        <item x="21"/>
        <item x="6"/>
        <item x="34"/>
        <item x="1"/>
        <item x="14"/>
        <item x="9"/>
        <item x="15"/>
        <item x="16"/>
        <item x="13"/>
        <item t="default"/>
      </items>
    </pivotField>
    <pivotField showAll="0"/>
    <pivotField showAll="0"/>
    <pivotField showAll="0"/>
    <pivotField showAll="0"/>
    <pivotField showAll="0"/>
    <pivotField showAll="0"/>
    <pivotField axis="axisPage" multipleItemSelectionAllowed="1" showAll="0">
      <items count="3">
        <item x="0"/>
        <item h="1" x="1"/>
        <item t="default"/>
      </items>
    </pivotField>
    <pivotField showAll="0"/>
    <pivotField showAll="0"/>
    <pivotField showAll="0">
      <items count="3">
        <item x="1"/>
        <item x="0"/>
        <item t="default"/>
      </items>
    </pivotField>
  </pivotFields>
  <rowFields count="2">
    <field x="1"/>
    <field x="2"/>
  </rowFields>
  <rowItems count="25">
    <i>
      <x/>
    </i>
    <i r="1">
      <x/>
    </i>
    <i r="1">
      <x v="8"/>
    </i>
    <i r="1">
      <x v="9"/>
    </i>
    <i>
      <x v="2"/>
    </i>
    <i r="1">
      <x v="16"/>
    </i>
    <i r="1">
      <x v="18"/>
    </i>
    <i r="1">
      <x v="33"/>
    </i>
    <i>
      <x v="3"/>
    </i>
    <i r="1">
      <x v="11"/>
    </i>
    <i r="1">
      <x v="14"/>
    </i>
    <i>
      <x v="4"/>
    </i>
    <i r="1">
      <x v="3"/>
    </i>
    <i r="1">
      <x v="4"/>
    </i>
    <i r="1">
      <x v="12"/>
    </i>
    <i r="1">
      <x v="13"/>
    </i>
    <i>
      <x v="5"/>
    </i>
    <i r="1">
      <x v="2"/>
    </i>
    <i>
      <x v="6"/>
    </i>
    <i r="1">
      <x v="7"/>
    </i>
    <i>
      <x v="7"/>
    </i>
    <i r="1">
      <x v="15"/>
    </i>
    <i r="1">
      <x v="19"/>
    </i>
    <i r="1">
      <x v="27"/>
    </i>
    <i t="grand">
      <x/>
    </i>
  </rowItems>
  <colItems count="1">
    <i/>
  </colItems>
  <pageFields count="1">
    <pageField fld="9"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8"/>
  <sheetViews>
    <sheetView workbookViewId="0">
      <selection activeCell="C6" sqref="C6"/>
    </sheetView>
  </sheetViews>
  <sheetFormatPr baseColWidth="10" defaultColWidth="15.85546875" defaultRowHeight="12.75" x14ac:dyDescent="0.25"/>
  <cols>
    <col min="1" max="1" width="22.7109375" style="16" customWidth="1"/>
    <col min="2" max="2" width="21.140625" style="16" customWidth="1"/>
    <col min="3" max="3" width="27" style="16" customWidth="1"/>
    <col min="4" max="4" width="7.140625" style="55" bestFit="1" customWidth="1"/>
    <col min="5" max="5" width="37.140625" style="16" customWidth="1"/>
    <col min="6" max="16384" width="15.85546875" style="16"/>
  </cols>
  <sheetData>
    <row r="2" spans="1:5" x14ac:dyDescent="0.25">
      <c r="A2" s="60" t="s">
        <v>162</v>
      </c>
      <c r="B2" s="60"/>
      <c r="C2" s="60"/>
    </row>
    <row r="3" spans="1:5" ht="25.5" x14ac:dyDescent="0.25">
      <c r="A3" s="19" t="s">
        <v>1</v>
      </c>
      <c r="B3" s="19" t="s">
        <v>2</v>
      </c>
      <c r="C3" s="19" t="s">
        <v>6</v>
      </c>
      <c r="D3" s="17" t="s">
        <v>181</v>
      </c>
      <c r="E3" s="17" t="s">
        <v>182</v>
      </c>
    </row>
    <row r="4" spans="1:5" ht="76.5" x14ac:dyDescent="0.25">
      <c r="A4" s="57" t="s">
        <v>0</v>
      </c>
      <c r="B4" s="57" t="s">
        <v>3</v>
      </c>
      <c r="C4" s="24" t="s">
        <v>114</v>
      </c>
      <c r="D4" s="56" t="s">
        <v>183</v>
      </c>
      <c r="E4" s="24" t="s">
        <v>185</v>
      </c>
    </row>
    <row r="5" spans="1:5" x14ac:dyDescent="0.25">
      <c r="A5" s="58"/>
      <c r="B5" s="59"/>
      <c r="C5" s="54" t="s">
        <v>7</v>
      </c>
      <c r="D5" s="56" t="s">
        <v>184</v>
      </c>
      <c r="E5" s="24"/>
    </row>
    <row r="6" spans="1:5" ht="51" x14ac:dyDescent="0.25">
      <c r="A6" s="58"/>
      <c r="B6" s="57" t="s">
        <v>4</v>
      </c>
      <c r="C6" s="22" t="s">
        <v>8</v>
      </c>
      <c r="D6" s="56" t="s">
        <v>183</v>
      </c>
      <c r="E6" s="24" t="s">
        <v>186</v>
      </c>
    </row>
    <row r="7" spans="1:5" ht="25.5" x14ac:dyDescent="0.25">
      <c r="A7" s="58"/>
      <c r="B7" s="58"/>
      <c r="C7" s="32" t="s">
        <v>9</v>
      </c>
      <c r="D7" s="56" t="s">
        <v>184</v>
      </c>
      <c r="E7" s="24"/>
    </row>
    <row r="8" spans="1:5" ht="25.5" x14ac:dyDescent="0.25">
      <c r="A8" s="58"/>
      <c r="B8" s="58"/>
      <c r="C8" s="21" t="s">
        <v>10</v>
      </c>
      <c r="D8" s="56" t="s">
        <v>183</v>
      </c>
      <c r="E8" s="24" t="s">
        <v>187</v>
      </c>
    </row>
    <row r="9" spans="1:5" x14ac:dyDescent="0.25">
      <c r="A9" s="58"/>
      <c r="B9" s="59"/>
      <c r="C9" s="33" t="s">
        <v>11</v>
      </c>
      <c r="D9" s="56" t="s">
        <v>184</v>
      </c>
      <c r="E9" s="24"/>
    </row>
    <row r="10" spans="1:5" ht="38.25" x14ac:dyDescent="0.25">
      <c r="A10" s="58"/>
      <c r="B10" s="57" t="s">
        <v>5</v>
      </c>
      <c r="C10" s="22" t="s">
        <v>12</v>
      </c>
      <c r="D10" s="56" t="s">
        <v>183</v>
      </c>
      <c r="E10" s="24" t="s">
        <v>188</v>
      </c>
    </row>
    <row r="11" spans="1:5" x14ac:dyDescent="0.25">
      <c r="A11" s="58"/>
      <c r="B11" s="58"/>
      <c r="C11" s="22" t="s">
        <v>13</v>
      </c>
      <c r="D11" s="56" t="s">
        <v>184</v>
      </c>
      <c r="E11" s="24"/>
    </row>
    <row r="12" spans="1:5" ht="25.5" x14ac:dyDescent="0.25">
      <c r="A12" s="58"/>
      <c r="B12" s="58"/>
      <c r="C12" s="22" t="s">
        <v>14</v>
      </c>
      <c r="D12" s="56" t="s">
        <v>184</v>
      </c>
      <c r="E12" s="24"/>
    </row>
    <row r="13" spans="1:5" ht="25.5" x14ac:dyDescent="0.25">
      <c r="A13" s="58"/>
      <c r="B13" s="58"/>
      <c r="C13" s="22" t="s">
        <v>15</v>
      </c>
      <c r="D13" s="56" t="s">
        <v>184</v>
      </c>
      <c r="E13" s="24"/>
    </row>
    <row r="14" spans="1:5" ht="25.5" x14ac:dyDescent="0.25">
      <c r="A14" s="58"/>
      <c r="B14" s="59"/>
      <c r="C14" s="22" t="s">
        <v>16</v>
      </c>
      <c r="D14" s="56" t="s">
        <v>184</v>
      </c>
      <c r="E14" s="24"/>
    </row>
    <row r="15" spans="1:5" ht="63.75" x14ac:dyDescent="0.25">
      <c r="A15" s="58"/>
      <c r="B15" s="57" t="s">
        <v>30</v>
      </c>
      <c r="C15" s="22" t="s">
        <v>17</v>
      </c>
      <c r="D15" s="56" t="s">
        <v>183</v>
      </c>
      <c r="E15" s="24" t="s">
        <v>190</v>
      </c>
    </row>
    <row r="16" spans="1:5" ht="25.5" x14ac:dyDescent="0.25">
      <c r="A16" s="58"/>
      <c r="B16" s="58"/>
      <c r="C16" s="22" t="s">
        <v>18</v>
      </c>
      <c r="D16" s="56" t="s">
        <v>184</v>
      </c>
      <c r="E16" s="24"/>
    </row>
    <row r="17" spans="1:5" x14ac:dyDescent="0.25">
      <c r="A17" s="58"/>
      <c r="B17" s="58"/>
      <c r="C17" s="22" t="s">
        <v>19</v>
      </c>
      <c r="D17" s="56" t="s">
        <v>183</v>
      </c>
      <c r="E17" s="24" t="s">
        <v>189</v>
      </c>
    </row>
    <row r="18" spans="1:5" ht="25.5" x14ac:dyDescent="0.25">
      <c r="A18" s="58"/>
      <c r="B18" s="58"/>
      <c r="C18" s="22" t="s">
        <v>20</v>
      </c>
      <c r="D18" s="56" t="s">
        <v>184</v>
      </c>
      <c r="E18" s="24"/>
    </row>
    <row r="19" spans="1:5" ht="25.5" x14ac:dyDescent="0.25">
      <c r="A19" s="58"/>
      <c r="B19" s="58"/>
      <c r="C19" s="22" t="s">
        <v>21</v>
      </c>
      <c r="D19" s="56" t="s">
        <v>184</v>
      </c>
      <c r="E19" s="24"/>
    </row>
    <row r="20" spans="1:5" x14ac:dyDescent="0.25">
      <c r="A20" s="59"/>
      <c r="B20" s="59"/>
      <c r="C20" s="22" t="s">
        <v>22</v>
      </c>
      <c r="D20" s="56" t="s">
        <v>184</v>
      </c>
      <c r="E20" s="24"/>
    </row>
    <row r="21" spans="1:5" ht="25.5" x14ac:dyDescent="0.25">
      <c r="A21" s="57" t="s">
        <v>89</v>
      </c>
      <c r="B21" s="57" t="s">
        <v>90</v>
      </c>
      <c r="C21" s="22" t="s">
        <v>96</v>
      </c>
      <c r="D21" s="56" t="s">
        <v>184</v>
      </c>
      <c r="E21" s="24"/>
    </row>
    <row r="22" spans="1:5" ht="25.5" x14ac:dyDescent="0.25">
      <c r="A22" s="58"/>
      <c r="B22" s="58"/>
      <c r="C22" s="22" t="s">
        <v>97</v>
      </c>
      <c r="D22" s="56" t="s">
        <v>183</v>
      </c>
      <c r="E22" s="24" t="s">
        <v>191</v>
      </c>
    </row>
    <row r="23" spans="1:5" ht="25.5" x14ac:dyDescent="0.25">
      <c r="A23" s="58"/>
      <c r="B23" s="58"/>
      <c r="C23" s="22" t="s">
        <v>98</v>
      </c>
      <c r="D23" s="56" t="s">
        <v>183</v>
      </c>
      <c r="E23" s="24" t="s">
        <v>191</v>
      </c>
    </row>
    <row r="24" spans="1:5" x14ac:dyDescent="0.25">
      <c r="A24" s="58"/>
      <c r="B24" s="58"/>
      <c r="C24" s="22" t="s">
        <v>99</v>
      </c>
      <c r="D24" s="56" t="s">
        <v>184</v>
      </c>
      <c r="E24" s="24"/>
    </row>
    <row r="25" spans="1:5" ht="38.25" x14ac:dyDescent="0.25">
      <c r="A25" s="58"/>
      <c r="B25" s="58"/>
      <c r="C25" s="22" t="s">
        <v>100</v>
      </c>
      <c r="D25" s="56" t="s">
        <v>184</v>
      </c>
      <c r="E25" s="24"/>
    </row>
    <row r="26" spans="1:5" ht="25.5" x14ac:dyDescent="0.25">
      <c r="A26" s="58"/>
      <c r="B26" s="58"/>
      <c r="C26" s="22" t="s">
        <v>101</v>
      </c>
      <c r="D26" s="56" t="s">
        <v>184</v>
      </c>
      <c r="E26" s="24"/>
    </row>
    <row r="27" spans="1:5" ht="25.5" x14ac:dyDescent="0.25">
      <c r="A27" s="59"/>
      <c r="B27" s="59"/>
      <c r="C27" s="22" t="s">
        <v>102</v>
      </c>
      <c r="D27" s="56" t="s">
        <v>183</v>
      </c>
      <c r="E27" s="24" t="s">
        <v>192</v>
      </c>
    </row>
    <row r="28" spans="1:5" ht="25.5" x14ac:dyDescent="0.25">
      <c r="A28" s="57" t="s">
        <v>91</v>
      </c>
      <c r="B28" s="57" t="s">
        <v>92</v>
      </c>
      <c r="C28" s="22" t="s">
        <v>103</v>
      </c>
      <c r="D28" s="56" t="s">
        <v>183</v>
      </c>
      <c r="E28" s="24" t="s">
        <v>194</v>
      </c>
    </row>
    <row r="29" spans="1:5" ht="25.5" x14ac:dyDescent="0.25">
      <c r="A29" s="58"/>
      <c r="B29" s="58"/>
      <c r="C29" s="22" t="s">
        <v>104</v>
      </c>
      <c r="D29" s="56" t="s">
        <v>183</v>
      </c>
      <c r="E29" s="24" t="s">
        <v>193</v>
      </c>
    </row>
    <row r="30" spans="1:5" ht="25.5" x14ac:dyDescent="0.25">
      <c r="A30" s="58"/>
      <c r="B30" s="58"/>
      <c r="C30" s="22" t="s">
        <v>105</v>
      </c>
      <c r="D30" s="56" t="s">
        <v>184</v>
      </c>
      <c r="E30" s="24"/>
    </row>
    <row r="31" spans="1:5" ht="25.5" x14ac:dyDescent="0.25">
      <c r="A31" s="58"/>
      <c r="B31" s="58"/>
      <c r="C31" s="22" t="s">
        <v>106</v>
      </c>
      <c r="D31" s="56" t="s">
        <v>184</v>
      </c>
      <c r="E31" s="24"/>
    </row>
    <row r="32" spans="1:5" ht="38.25" x14ac:dyDescent="0.25">
      <c r="A32" s="59"/>
      <c r="B32" s="59"/>
      <c r="C32" s="22" t="s">
        <v>107</v>
      </c>
      <c r="D32" s="56" t="s">
        <v>183</v>
      </c>
      <c r="E32" s="24" t="s">
        <v>195</v>
      </c>
    </row>
    <row r="33" spans="1:5" ht="51" x14ac:dyDescent="0.25">
      <c r="A33" s="36" t="s">
        <v>93</v>
      </c>
      <c r="B33" s="36" t="s">
        <v>93</v>
      </c>
      <c r="C33" s="24" t="s">
        <v>108</v>
      </c>
      <c r="D33" s="56" t="s">
        <v>183</v>
      </c>
      <c r="E33" s="24" t="s">
        <v>196</v>
      </c>
    </row>
    <row r="34" spans="1:5" ht="76.5" x14ac:dyDescent="0.25">
      <c r="A34" s="57" t="s">
        <v>94</v>
      </c>
      <c r="B34" s="57" t="s">
        <v>95</v>
      </c>
      <c r="C34" s="22" t="s">
        <v>109</v>
      </c>
      <c r="D34" s="56" t="s">
        <v>183</v>
      </c>
      <c r="E34" s="24" t="s">
        <v>196</v>
      </c>
    </row>
    <row r="35" spans="1:5" ht="25.5" x14ac:dyDescent="0.25">
      <c r="A35" s="58"/>
      <c r="B35" s="58"/>
      <c r="C35" s="22" t="s">
        <v>110</v>
      </c>
      <c r="D35" s="56" t="s">
        <v>184</v>
      </c>
      <c r="E35" s="24"/>
    </row>
    <row r="36" spans="1:5" x14ac:dyDescent="0.25">
      <c r="A36" s="58"/>
      <c r="B36" s="58"/>
      <c r="C36" s="22" t="s">
        <v>111</v>
      </c>
      <c r="D36" s="56" t="s">
        <v>184</v>
      </c>
      <c r="E36" s="24"/>
    </row>
    <row r="37" spans="1:5" ht="25.5" x14ac:dyDescent="0.25">
      <c r="A37" s="58"/>
      <c r="B37" s="58"/>
      <c r="C37" s="22" t="s">
        <v>112</v>
      </c>
      <c r="D37" s="56" t="s">
        <v>184</v>
      </c>
      <c r="E37" s="24"/>
    </row>
    <row r="38" spans="1:5" x14ac:dyDescent="0.25">
      <c r="A38" s="59"/>
      <c r="B38" s="59"/>
      <c r="C38" s="22" t="s">
        <v>161</v>
      </c>
      <c r="D38" s="56" t="s">
        <v>184</v>
      </c>
      <c r="E38" s="24"/>
    </row>
  </sheetData>
  <mergeCells count="12">
    <mergeCell ref="A2:C2"/>
    <mergeCell ref="A4:A20"/>
    <mergeCell ref="B4:B5"/>
    <mergeCell ref="B6:B9"/>
    <mergeCell ref="B10:B14"/>
    <mergeCell ref="B15:B20"/>
    <mergeCell ref="B21:B27"/>
    <mergeCell ref="A21:A27"/>
    <mergeCell ref="A28:A32"/>
    <mergeCell ref="B28:B32"/>
    <mergeCell ref="A34:A38"/>
    <mergeCell ref="B34:B38"/>
  </mergeCells>
  <conditionalFormatting sqref="D4:D38">
    <cfRule type="cellIs" dxfId="0" priority="1" operator="equal">
      <formula>"SI"</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zoomScale="70" zoomScaleNormal="70" workbookViewId="0">
      <selection activeCell="D6" sqref="D6"/>
    </sheetView>
  </sheetViews>
  <sheetFormatPr baseColWidth="10" defaultColWidth="15.85546875" defaultRowHeight="13.5" x14ac:dyDescent="0.25"/>
  <cols>
    <col min="1" max="1" width="18.140625" style="1" customWidth="1"/>
    <col min="2" max="2" width="15.85546875" style="1"/>
    <col min="3" max="3" width="39.28515625" style="1" customWidth="1"/>
    <col min="4" max="7" width="37.28515625" style="1" customWidth="1"/>
    <col min="8" max="8" width="17.28515625" style="1" customWidth="1"/>
    <col min="9" max="15" width="15.85546875" style="1"/>
    <col min="16" max="16" width="18.140625" style="1" customWidth="1"/>
    <col min="17" max="16384" width="15.85546875" style="1"/>
  </cols>
  <sheetData>
    <row r="1" spans="1:16" ht="15" customHeight="1" x14ac:dyDescent="0.25">
      <c r="D1" s="11" t="s">
        <v>24</v>
      </c>
      <c r="E1" s="11"/>
      <c r="F1" s="11"/>
      <c r="G1" s="11"/>
      <c r="H1" s="11"/>
      <c r="I1" s="11"/>
      <c r="J1" s="11"/>
      <c r="K1" s="11"/>
      <c r="L1" s="11"/>
      <c r="M1" s="11"/>
      <c r="N1" s="11"/>
      <c r="O1" s="4" t="s">
        <v>85</v>
      </c>
      <c r="P1" s="11" t="s">
        <v>88</v>
      </c>
    </row>
    <row r="2" spans="1:16" ht="15" customHeight="1" x14ac:dyDescent="0.25">
      <c r="D2" s="11" t="s">
        <v>36</v>
      </c>
      <c r="E2" s="11"/>
      <c r="F2" s="11"/>
      <c r="G2" s="11"/>
      <c r="H2" s="11" t="s">
        <v>44</v>
      </c>
      <c r="I2" s="11"/>
      <c r="J2" s="11"/>
      <c r="K2" s="11"/>
      <c r="L2" s="11"/>
      <c r="M2" s="11"/>
      <c r="N2" s="11" t="s">
        <v>33</v>
      </c>
      <c r="O2" s="4" t="s">
        <v>86</v>
      </c>
      <c r="P2" s="11"/>
    </row>
    <row r="3" spans="1:16" ht="27" x14ac:dyDescent="0.25">
      <c r="A3" s="4" t="s">
        <v>1</v>
      </c>
      <c r="B3" s="4" t="s">
        <v>2</v>
      </c>
      <c r="C3" s="4" t="s">
        <v>6</v>
      </c>
      <c r="D3" s="4" t="s">
        <v>37</v>
      </c>
      <c r="E3" s="4" t="s">
        <v>38</v>
      </c>
      <c r="F3" s="4" t="s">
        <v>39</v>
      </c>
      <c r="G3" s="4" t="s">
        <v>40</v>
      </c>
      <c r="H3" s="4" t="s">
        <v>23</v>
      </c>
      <c r="I3" s="4" t="s">
        <v>25</v>
      </c>
      <c r="J3" s="4" t="s">
        <v>26</v>
      </c>
      <c r="K3" s="4" t="s">
        <v>27</v>
      </c>
      <c r="L3" s="4" t="s">
        <v>28</v>
      </c>
      <c r="M3" s="4" t="s">
        <v>29</v>
      </c>
      <c r="N3" s="11"/>
      <c r="O3" s="4" t="s">
        <v>87</v>
      </c>
      <c r="P3" s="11"/>
    </row>
    <row r="4" spans="1:16" ht="94.5" customHeight="1" x14ac:dyDescent="0.25">
      <c r="A4" s="5" t="s">
        <v>0</v>
      </c>
      <c r="B4" s="5" t="s">
        <v>3</v>
      </c>
      <c r="C4" s="12" t="s">
        <v>114</v>
      </c>
      <c r="D4" s="5" t="s">
        <v>75</v>
      </c>
      <c r="E4" s="6" t="s">
        <v>76</v>
      </c>
      <c r="F4" s="5" t="s">
        <v>77</v>
      </c>
      <c r="G4" s="5" t="s">
        <v>78</v>
      </c>
      <c r="H4" s="14" t="s">
        <v>35</v>
      </c>
      <c r="I4" s="7">
        <f>IF(ISBLANK(H4),"",VLOOKUP(VALUE(LEFT(H4,2)),[1]ResumenProg!$A$1:$I$31,2,FALSE))</f>
        <v>17700000</v>
      </c>
      <c r="J4" s="7">
        <f>IF(ISBLANK(H4),"",VLOOKUP(VALUE(LEFT(H4,2)),[1]ResumenProg!$A$1:$I$31,3,FALSE))</f>
        <v>32160854</v>
      </c>
      <c r="K4" s="7">
        <f>IF(ISBLANK(H4),"",+(J4-I4)/I4*100)</f>
        <v>81.699740112994348</v>
      </c>
      <c r="L4" s="7">
        <f>IF(ISBLANK(H4),"",VLOOKUP(VALUE(LEFT(H4,2)),[1]ResumenProg!$A$1:$I$31,4,FALSE))</f>
        <v>14321633.730000004</v>
      </c>
      <c r="M4" s="7">
        <f>IF(ISBLANK(H4),"",+L4/J4*100)</f>
        <v>44.531260674856469</v>
      </c>
      <c r="N4" s="9" t="s">
        <v>34</v>
      </c>
      <c r="O4" s="7">
        <f>IF(ISBLANK(H4),"",VLOOKUP(H4,[2]Hoja2!$A$1:$M$581,13,FALSE))</f>
        <v>41813246</v>
      </c>
      <c r="P4" s="10">
        <f>IF(ISBLANK(H4),"",+(O4-J4)/J4)</f>
        <v>0.30012859733140174</v>
      </c>
    </row>
    <row r="5" spans="1:16" ht="54" x14ac:dyDescent="0.25">
      <c r="A5" s="5"/>
      <c r="B5" s="5"/>
      <c r="C5" s="13"/>
      <c r="D5" s="5" t="s">
        <v>31</v>
      </c>
      <c r="E5" s="5" t="s">
        <v>41</v>
      </c>
      <c r="F5" s="5" t="s">
        <v>42</v>
      </c>
      <c r="G5" s="5" t="s">
        <v>43</v>
      </c>
      <c r="H5" s="14" t="s">
        <v>32</v>
      </c>
      <c r="I5" s="7">
        <f>IF(ISBLANK(H5),"",VLOOKUP(VALUE(LEFT(H5,2)),[1]ResumenProg!$A$1:$I$31,2,FALSE))</f>
        <v>15150000</v>
      </c>
      <c r="J5" s="7">
        <f>IF(ISBLANK(H5),"",VLOOKUP(VALUE(LEFT(H5,2)),[1]ResumenProg!$A$1:$I$31,3,FALSE))</f>
        <v>16897555.999999996</v>
      </c>
      <c r="K5" s="7">
        <f t="shared" ref="K5:K22" si="0">IF(ISBLANK(H5),"",+(J5-I5)/I5*100)</f>
        <v>11.535023102310205</v>
      </c>
      <c r="L5" s="7">
        <f>IF(ISBLANK(H5),"",VLOOKUP(VALUE(LEFT(H5,2)),[1]ResumenProg!$A$1:$I$31,4,FALSE))</f>
        <v>13955063.150000002</v>
      </c>
      <c r="M5" s="7">
        <f>IF(ISBLANK(H5),"",+L5/J5*100)</f>
        <v>82.586281412530937</v>
      </c>
      <c r="N5" s="9" t="s">
        <v>34</v>
      </c>
      <c r="O5" s="7">
        <f>IF(ISBLANK(H5),"",VLOOKUP(H5,[2]Hoja2!$A$1:$M$581,13,FALSE))</f>
        <v>8150000</v>
      </c>
      <c r="P5" s="10">
        <f t="shared" ref="P5:P22" si="1">IF(ISBLANK(H5),"",+(O5-J5)/J5)</f>
        <v>-0.51768172864762207</v>
      </c>
    </row>
    <row r="6" spans="1:16" x14ac:dyDescent="0.25">
      <c r="A6" s="5"/>
      <c r="B6" s="5"/>
      <c r="C6" s="8" t="s">
        <v>7</v>
      </c>
      <c r="H6" s="15"/>
      <c r="I6" s="7" t="str">
        <f>IF(ISBLANK(H6),"",VLOOKUP(VALUE(LEFT(H6,2)),[1]ResumenProg!$A$1:$I$31,2,FALSE))</f>
        <v/>
      </c>
      <c r="J6" s="7" t="str">
        <f>IF(ISBLANK(H6),"",VLOOKUP(VALUE(LEFT(H6,2)),[1]ResumenProg!$A$1:$I$31,3,FALSE))</f>
        <v/>
      </c>
      <c r="K6" s="7" t="str">
        <f t="shared" si="0"/>
        <v/>
      </c>
      <c r="L6" s="7" t="str">
        <f>IF(ISBLANK(H6),"",VLOOKUP(VALUE(LEFT(H6,2)),[1]ResumenProg!$A$1:$I$31,4,FALSE))</f>
        <v/>
      </c>
      <c r="M6" s="7" t="str">
        <f t="shared" ref="M6:M22" si="2">IF(ISBLANK(H6),"",+L6/J6*100)</f>
        <v/>
      </c>
      <c r="O6" s="7" t="str">
        <f>IF(ISBLANK(H6),"",VLOOKUP(H6,[2]Hoja2!$A$1:$M$581,13,FALSE))</f>
        <v/>
      </c>
      <c r="P6" s="10" t="str">
        <f t="shared" si="1"/>
        <v/>
      </c>
    </row>
    <row r="7" spans="1:16" ht="81" x14ac:dyDescent="0.25">
      <c r="A7" s="5"/>
      <c r="B7" s="5" t="s">
        <v>4</v>
      </c>
      <c r="C7" s="5" t="s">
        <v>8</v>
      </c>
      <c r="D7" s="5" t="s">
        <v>55</v>
      </c>
      <c r="E7" s="5" t="s">
        <v>56</v>
      </c>
      <c r="F7" s="5" t="s">
        <v>57</v>
      </c>
      <c r="G7" s="5" t="s">
        <v>58</v>
      </c>
      <c r="H7" s="14" t="s">
        <v>59</v>
      </c>
      <c r="I7" s="7">
        <f>IF(ISBLANK(H7),"",VLOOKUP(VALUE(LEFT(H7,2)),[1]ResumenProg!$A$1:$I$31,2,FALSE))</f>
        <v>3000000</v>
      </c>
      <c r="J7" s="7">
        <f>IF(ISBLANK(H7),"",VLOOKUP(VALUE(LEFT(H7,2)),[1]ResumenProg!$A$1:$I$31,3,FALSE))</f>
        <v>3248498</v>
      </c>
      <c r="K7" s="7">
        <f t="shared" si="0"/>
        <v>8.2832666666666661</v>
      </c>
      <c r="L7" s="7">
        <f>IF(ISBLANK(H7),"",VLOOKUP(VALUE(LEFT(H7,2)),[1]ResumenProg!$A$1:$I$31,4,FALSE))</f>
        <v>3112982.7800000003</v>
      </c>
      <c r="M7" s="7">
        <f t="shared" si="2"/>
        <v>95.828372989609363</v>
      </c>
      <c r="N7" s="9"/>
      <c r="O7" s="7">
        <f>IF(ISBLANK(H7),"",VLOOKUP(H7,[2]Hoja2!$A$1:$M$581,13,FALSE))</f>
        <v>3000000</v>
      </c>
      <c r="P7" s="10">
        <f t="shared" si="1"/>
        <v>-7.6496276125150767E-2</v>
      </c>
    </row>
    <row r="8" spans="1:16" x14ac:dyDescent="0.25">
      <c r="A8" s="5"/>
      <c r="B8" s="5"/>
      <c r="C8" s="5" t="s">
        <v>9</v>
      </c>
      <c r="D8" s="5"/>
      <c r="E8" s="5"/>
      <c r="F8" s="5"/>
      <c r="G8" s="5"/>
      <c r="H8" s="14"/>
      <c r="I8" s="7" t="str">
        <f>IF(ISBLANK(H8),"",VLOOKUP(VALUE(LEFT(H8,2)),[1]ResumenProg!$A$1:$I$31,2,FALSE))</f>
        <v/>
      </c>
      <c r="J8" s="7" t="str">
        <f>IF(ISBLANK(H8),"",VLOOKUP(VALUE(LEFT(H8,2)),[1]ResumenProg!$A$1:$I$31,3,FALSE))</f>
        <v/>
      </c>
      <c r="K8" s="7" t="str">
        <f t="shared" si="0"/>
        <v/>
      </c>
      <c r="L8" s="7" t="str">
        <f>IF(ISBLANK(H8),"",VLOOKUP(VALUE(LEFT(H8,2)),[1]ResumenProg!$A$1:$I$31,4,FALSE))</f>
        <v/>
      </c>
      <c r="M8" s="7" t="str">
        <f t="shared" si="2"/>
        <v/>
      </c>
      <c r="N8" s="9"/>
      <c r="O8" s="7" t="str">
        <f>IF(ISBLANK(H8),"",VLOOKUP(H8,[2]Hoja2!$A$1:$M$581,13,FALSE))</f>
        <v/>
      </c>
      <c r="P8" s="10" t="str">
        <f t="shared" si="1"/>
        <v/>
      </c>
    </row>
    <row r="9" spans="1:16" ht="81" x14ac:dyDescent="0.25">
      <c r="A9" s="5"/>
      <c r="B9" s="5"/>
      <c r="C9" s="5" t="s">
        <v>10</v>
      </c>
      <c r="D9" s="5" t="s">
        <v>50</v>
      </c>
      <c r="E9" s="5" t="s">
        <v>52</v>
      </c>
      <c r="F9" s="5" t="s">
        <v>53</v>
      </c>
      <c r="G9" s="5" t="s">
        <v>54</v>
      </c>
      <c r="H9" s="14" t="s">
        <v>51</v>
      </c>
      <c r="I9" s="7">
        <f>IF(ISBLANK(H9),"",VLOOKUP(VALUE(LEFT(H9,2)),[1]ResumenProg!$A$1:$I$31,2,FALSE))</f>
        <v>18080543</v>
      </c>
      <c r="J9" s="7">
        <f>IF(ISBLANK(H9),"",VLOOKUP(VALUE(LEFT(H9,2)),[1]ResumenProg!$A$1:$I$31,3,FALSE))</f>
        <v>28483440.999999996</v>
      </c>
      <c r="K9" s="7">
        <f t="shared" si="0"/>
        <v>57.536424652733032</v>
      </c>
      <c r="L9" s="7">
        <f>IF(ISBLANK(H9),"",VLOOKUP(VALUE(LEFT(H9,2)),[1]ResumenProg!$A$1:$I$31,4,FALSE))</f>
        <v>20008310.520000003</v>
      </c>
      <c r="M9" s="7">
        <f t="shared" si="2"/>
        <v>70.245412132614192</v>
      </c>
      <c r="N9" s="9"/>
      <c r="O9" s="7">
        <f>IF(ISBLANK(H9),"",VLOOKUP(H9,[2]Hoja2!$A$1:$M$581,13,FALSE))</f>
        <v>13981374</v>
      </c>
      <c r="P9" s="10">
        <f t="shared" si="1"/>
        <v>-0.50914027557274411</v>
      </c>
    </row>
    <row r="10" spans="1:16" ht="54" x14ac:dyDescent="0.25">
      <c r="A10" s="5"/>
      <c r="B10" s="5"/>
      <c r="C10" s="5"/>
      <c r="D10" s="5" t="s">
        <v>150</v>
      </c>
      <c r="E10" s="5" t="s">
        <v>151</v>
      </c>
      <c r="F10" s="5" t="s">
        <v>152</v>
      </c>
      <c r="G10" s="5" t="s">
        <v>153</v>
      </c>
      <c r="H10" s="14" t="s">
        <v>154</v>
      </c>
      <c r="I10" s="7">
        <f>IF(ISBLANK(H10),"",VLOOKUP(VALUE(LEFT(H10,2)),[1]ResumenProg!$A$1:$I$31,2,FALSE))</f>
        <v>2290000</v>
      </c>
      <c r="J10" s="7">
        <f>IF(ISBLANK(H10),"",VLOOKUP(VALUE(LEFT(H10,2)),[1]ResumenProg!$A$1:$I$31,3,FALSE))</f>
        <v>2669038</v>
      </c>
      <c r="K10" s="7">
        <f t="shared" ref="K10" si="3">IF(ISBLANK(H10),"",+(J10-I10)/I10*100)</f>
        <v>16.55187772925764</v>
      </c>
      <c r="L10" s="7">
        <f>IF(ISBLANK(H10),"",VLOOKUP(VALUE(LEFT(H10,2)),[1]ResumenProg!$A$1:$I$31,4,FALSE))</f>
        <v>2486898.46</v>
      </c>
      <c r="M10" s="7">
        <f t="shared" ref="M10" si="4">IF(ISBLANK(H10),"",+L10/J10*100)</f>
        <v>93.175835638158759</v>
      </c>
      <c r="N10" s="9"/>
      <c r="O10" s="7">
        <f>IF(ISBLANK(H10),"",VLOOKUP(H10,[2]Hoja2!$A$1:$M$581,13,FALSE))</f>
        <v>345000</v>
      </c>
      <c r="P10" s="10">
        <f t="shared" ref="P10" si="5">IF(ISBLANK(H10),"",+(O10-J10)/J10)</f>
        <v>-0.87073994450434955</v>
      </c>
    </row>
    <row r="11" spans="1:16" x14ac:dyDescent="0.25">
      <c r="A11" s="5"/>
      <c r="B11" s="5"/>
      <c r="C11" s="5" t="s">
        <v>11</v>
      </c>
      <c r="D11" s="5"/>
      <c r="E11" s="5"/>
      <c r="F11" s="5"/>
      <c r="G11" s="5"/>
      <c r="H11" s="14"/>
      <c r="I11" s="7" t="str">
        <f>IF(ISBLANK(H11),"",VLOOKUP(VALUE(LEFT(H11,2)),[1]ResumenProg!$A$1:$I$31,2,FALSE))</f>
        <v/>
      </c>
      <c r="J11" s="7" t="str">
        <f>IF(ISBLANK(H11),"",VLOOKUP(VALUE(LEFT(H11,2)),[1]ResumenProg!$A$1:$I$31,3,FALSE))</f>
        <v/>
      </c>
      <c r="K11" s="7" t="str">
        <f t="shared" si="0"/>
        <v/>
      </c>
      <c r="L11" s="7" t="str">
        <f>IF(ISBLANK(H11),"",VLOOKUP(VALUE(LEFT(H11,2)),[1]ResumenProg!$A$1:$I$31,4,FALSE))</f>
        <v/>
      </c>
      <c r="M11" s="7" t="str">
        <f t="shared" si="2"/>
        <v/>
      </c>
      <c r="N11" s="9"/>
      <c r="O11" s="7" t="str">
        <f>IF(ISBLANK(H11),"",VLOOKUP(H11,[2]Hoja2!$A$1:$M$581,13,FALSE))</f>
        <v/>
      </c>
      <c r="P11" s="10" t="str">
        <f t="shared" si="1"/>
        <v/>
      </c>
    </row>
    <row r="12" spans="1:16" ht="51.75" customHeight="1" x14ac:dyDescent="0.25">
      <c r="A12" s="5"/>
      <c r="B12" s="5" t="s">
        <v>5</v>
      </c>
      <c r="C12" s="5" t="s">
        <v>12</v>
      </c>
      <c r="D12" s="5"/>
      <c r="E12" s="5"/>
      <c r="F12" s="5"/>
      <c r="G12" s="5"/>
      <c r="H12" s="14"/>
      <c r="I12" s="7" t="str">
        <f>IF(ISBLANK(H12),"",VLOOKUP(VALUE(LEFT(H12,2)),[1]ResumenProg!$A$1:$I$31,2,FALSE))</f>
        <v/>
      </c>
      <c r="J12" s="7" t="str">
        <f>IF(ISBLANK(H12),"",VLOOKUP(VALUE(LEFT(H12,2)),[1]ResumenProg!$A$1:$I$31,3,FALSE))</f>
        <v/>
      </c>
      <c r="K12" s="7" t="str">
        <f t="shared" si="0"/>
        <v/>
      </c>
      <c r="L12" s="7" t="str">
        <f>IF(ISBLANK(H12),"",VLOOKUP(VALUE(LEFT(H12,2)),[1]ResumenProg!$A$1:$I$31,4,FALSE))</f>
        <v/>
      </c>
      <c r="M12" s="7" t="str">
        <f t="shared" si="2"/>
        <v/>
      </c>
      <c r="N12" s="9"/>
      <c r="O12" s="7" t="str">
        <f>IF(ISBLANK(H12),"",VLOOKUP(H12,[2]Hoja2!$A$1:$M$581,13,FALSE))</f>
        <v/>
      </c>
      <c r="P12" s="10" t="str">
        <f t="shared" si="1"/>
        <v/>
      </c>
    </row>
    <row r="13" spans="1:16" ht="67.5" x14ac:dyDescent="0.25">
      <c r="A13" s="5"/>
      <c r="B13" s="5"/>
      <c r="C13" s="5" t="s">
        <v>13</v>
      </c>
      <c r="D13" s="5" t="s">
        <v>79</v>
      </c>
      <c r="E13" s="5" t="s">
        <v>80</v>
      </c>
      <c r="F13" s="5" t="s">
        <v>81</v>
      </c>
      <c r="G13" s="5" t="s">
        <v>82</v>
      </c>
      <c r="H13" s="14" t="s">
        <v>83</v>
      </c>
      <c r="I13" s="7">
        <f>IF(ISBLANK(H13),"",VLOOKUP(VALUE(LEFT(H13,2)),[1]ResumenProg!$A$1:$I$31,2,FALSE))</f>
        <v>3800000</v>
      </c>
      <c r="J13" s="7">
        <f>IF(ISBLANK(H13),"",VLOOKUP(VALUE(LEFT(H13,2)),[1]ResumenProg!$A$1:$I$31,3,FALSE))</f>
        <v>3312618</v>
      </c>
      <c r="K13" s="7">
        <f t="shared" si="0"/>
        <v>-12.825842105263158</v>
      </c>
      <c r="L13" s="7">
        <f>IF(ISBLANK(H13),"",VLOOKUP(VALUE(LEFT(H13,2)),[1]ResumenProg!$A$1:$I$31,4,FALSE))</f>
        <v>3189714.1500000004</v>
      </c>
      <c r="M13" s="7">
        <f t="shared" si="2"/>
        <v>96.28982726049307</v>
      </c>
      <c r="N13" s="9"/>
      <c r="O13" s="7">
        <f>IF(ISBLANK(H13),"",VLOOKUP(H13,[2]Hoja2!$A$1:$M$581,13,FALSE))</f>
        <v>4598981</v>
      </c>
      <c r="P13" s="10">
        <f t="shared" si="1"/>
        <v>0.38832216693865695</v>
      </c>
    </row>
    <row r="14" spans="1:16" ht="94.5" x14ac:dyDescent="0.25">
      <c r="A14" s="5"/>
      <c r="B14" s="5"/>
      <c r="C14" s="5" t="s">
        <v>14</v>
      </c>
      <c r="D14" s="5" t="s">
        <v>60</v>
      </c>
      <c r="E14" s="5" t="s">
        <v>61</v>
      </c>
      <c r="F14" s="5" t="s">
        <v>62</v>
      </c>
      <c r="G14" s="5" t="s">
        <v>63</v>
      </c>
      <c r="H14" s="14" t="s">
        <v>64</v>
      </c>
      <c r="I14" s="7">
        <f>IF(ISBLANK(H14),"",VLOOKUP(VALUE(LEFT(H14,2)),[1]ResumenProg!$A$1:$I$31,2,FALSE))</f>
        <v>3818000</v>
      </c>
      <c r="J14" s="7">
        <f>IF(ISBLANK(H14),"",VLOOKUP(VALUE(LEFT(H14,2)),[1]ResumenProg!$A$1:$I$31,3,FALSE))</f>
        <v>5827458.0000000009</v>
      </c>
      <c r="K14" s="7">
        <f t="shared" si="0"/>
        <v>52.631168150864347</v>
      </c>
      <c r="L14" s="7">
        <f>IF(ISBLANK(H14),"",VLOOKUP(VALUE(LEFT(H14,2)),[1]ResumenProg!$A$1:$I$31,4,FALSE))</f>
        <v>5745586.9000000004</v>
      </c>
      <c r="M14" s="7">
        <f t="shared" si="2"/>
        <v>98.595080393543796</v>
      </c>
      <c r="N14" s="9"/>
      <c r="O14" s="7">
        <f>IF(ISBLANK(H14),"",VLOOKUP(H14,[2]Hoja2!$A$1:$M$581,13,FALSE))</f>
        <v>3352520</v>
      </c>
      <c r="P14" s="10">
        <f t="shared" si="1"/>
        <v>-0.42470284642120126</v>
      </c>
    </row>
    <row r="15" spans="1:16" x14ac:dyDescent="0.25">
      <c r="A15" s="5"/>
      <c r="B15" s="5"/>
      <c r="C15" s="5" t="s">
        <v>15</v>
      </c>
      <c r="D15" s="5"/>
      <c r="E15" s="5"/>
      <c r="F15" s="5"/>
      <c r="G15" s="5"/>
      <c r="H15" s="14"/>
      <c r="I15" s="7" t="str">
        <f>IF(ISBLANK(H15),"",VLOOKUP(VALUE(LEFT(H15,2)),[1]ResumenProg!$A$1:$I$31,2,FALSE))</f>
        <v/>
      </c>
      <c r="J15" s="7" t="str">
        <f>IF(ISBLANK(H15),"",VLOOKUP(VALUE(LEFT(H15,2)),[1]ResumenProg!$A$1:$I$31,3,FALSE))</f>
        <v/>
      </c>
      <c r="K15" s="7" t="str">
        <f t="shared" si="0"/>
        <v/>
      </c>
      <c r="L15" s="7" t="str">
        <f>IF(ISBLANK(H15),"",VLOOKUP(VALUE(LEFT(H15,2)),[1]ResumenProg!$A$1:$I$31,4,FALSE))</f>
        <v/>
      </c>
      <c r="M15" s="7" t="str">
        <f t="shared" si="2"/>
        <v/>
      </c>
      <c r="N15" s="9"/>
      <c r="O15" s="7" t="str">
        <f>IF(ISBLANK(H15),"",VLOOKUP(H15,[2]Hoja2!$A$1:$M$581,13,FALSE))</f>
        <v/>
      </c>
      <c r="P15" s="10" t="str">
        <f t="shared" si="1"/>
        <v/>
      </c>
    </row>
    <row r="16" spans="1:16" x14ac:dyDescent="0.25">
      <c r="A16" s="5"/>
      <c r="B16" s="5"/>
      <c r="C16" s="5" t="s">
        <v>16</v>
      </c>
      <c r="D16" s="5"/>
      <c r="E16" s="5"/>
      <c r="F16" s="5"/>
      <c r="G16" s="5"/>
      <c r="H16" s="14"/>
      <c r="I16" s="7" t="str">
        <f>IF(ISBLANK(H16),"",VLOOKUP(VALUE(LEFT(H16,2)),[1]ResumenProg!$A$1:$I$31,2,FALSE))</f>
        <v/>
      </c>
      <c r="J16" s="7" t="str">
        <f>IF(ISBLANK(H16),"",VLOOKUP(VALUE(LEFT(H16,2)),[1]ResumenProg!$A$1:$I$31,3,FALSE))</f>
        <v/>
      </c>
      <c r="K16" s="7" t="str">
        <f t="shared" si="0"/>
        <v/>
      </c>
      <c r="L16" s="7" t="str">
        <f>IF(ISBLANK(H16),"",VLOOKUP(VALUE(LEFT(H16,2)),[1]ResumenProg!$A$1:$I$31,4,FALSE))</f>
        <v/>
      </c>
      <c r="M16" s="7" t="str">
        <f t="shared" si="2"/>
        <v/>
      </c>
      <c r="N16" s="9"/>
      <c r="O16" s="7" t="str">
        <f>IF(ISBLANK(H16),"",VLOOKUP(H16,[2]Hoja2!$A$1:$M$581,13,FALSE))</f>
        <v/>
      </c>
      <c r="P16" s="10" t="str">
        <f t="shared" si="1"/>
        <v/>
      </c>
    </row>
    <row r="17" spans="1:16" ht="81" x14ac:dyDescent="0.25">
      <c r="A17" s="5"/>
      <c r="B17" s="5" t="s">
        <v>30</v>
      </c>
      <c r="C17" s="5" t="s">
        <v>17</v>
      </c>
      <c r="D17" s="5" t="s">
        <v>45</v>
      </c>
      <c r="E17" s="5" t="s">
        <v>46</v>
      </c>
      <c r="F17" s="5" t="s">
        <v>47</v>
      </c>
      <c r="G17" s="5" t="s">
        <v>48</v>
      </c>
      <c r="H17" s="14" t="s">
        <v>49</v>
      </c>
      <c r="I17" s="7">
        <f>IF(ISBLANK(H17),"",VLOOKUP(VALUE(LEFT(H17,2)),[1]ResumenProg!$A$1:$I$31,2,FALSE))</f>
        <v>5900000</v>
      </c>
      <c r="J17" s="7">
        <f>IF(ISBLANK(H17),"",VLOOKUP(VALUE(LEFT(H17,2)),[1]ResumenProg!$A$1:$I$31,3,FALSE))</f>
        <v>6848715</v>
      </c>
      <c r="K17" s="7">
        <f t="shared" si="0"/>
        <v>16.079915254237285</v>
      </c>
      <c r="L17" s="7">
        <f>IF(ISBLANK(H17),"",VLOOKUP(VALUE(LEFT(H17,2)),[1]ResumenProg!$A$1:$I$31,4,FALSE))</f>
        <v>6293544.6199999992</v>
      </c>
      <c r="M17" s="7">
        <f t="shared" si="2"/>
        <v>91.893802268016685</v>
      </c>
      <c r="N17" s="9"/>
      <c r="O17" s="7">
        <f>IF(ISBLANK(H17),"",VLOOKUP(H17,[2]Hoja2!$A$1:$M$581,13,FALSE))</f>
        <v>5601950</v>
      </c>
      <c r="P17" s="10">
        <f t="shared" si="1"/>
        <v>-0.18204363884319905</v>
      </c>
    </row>
    <row r="18" spans="1:16" ht="175.5" x14ac:dyDescent="0.25">
      <c r="A18" s="5"/>
      <c r="B18" s="5"/>
      <c r="C18" s="5" t="s">
        <v>18</v>
      </c>
      <c r="D18" s="5" t="s">
        <v>65</v>
      </c>
      <c r="E18" s="5" t="s">
        <v>66</v>
      </c>
      <c r="F18" s="5" t="s">
        <v>67</v>
      </c>
      <c r="G18" s="5" t="s">
        <v>68</v>
      </c>
      <c r="H18" s="14" t="s">
        <v>69</v>
      </c>
      <c r="I18" s="7">
        <f>IF(ISBLANK(H18),"",VLOOKUP(VALUE(LEFT(H18,2)),[1]ResumenProg!$A$1:$I$31,2,FALSE))</f>
        <v>16802069</v>
      </c>
      <c r="J18" s="7">
        <f>IF(ISBLANK(H18),"",VLOOKUP(VALUE(LEFT(H18,2)),[1]ResumenProg!$A$1:$I$31,3,FALSE))</f>
        <v>21859817</v>
      </c>
      <c r="K18" s="7">
        <f t="shared" si="0"/>
        <v>30.101935660423724</v>
      </c>
      <c r="L18" s="7">
        <f>IF(ISBLANK(H18),"",VLOOKUP(VALUE(LEFT(H18,2)),[1]ResumenProg!$A$1:$I$31,4,FALSE))</f>
        <v>20852086.550000001</v>
      </c>
      <c r="M18" s="7">
        <f t="shared" si="2"/>
        <v>95.390032542358426</v>
      </c>
      <c r="N18" s="9"/>
      <c r="O18" s="7">
        <f>IF(ISBLANK(H18),"",VLOOKUP(H18,[2]Hoja2!$A$1:$M$581,13,FALSE))</f>
        <v>12941592</v>
      </c>
      <c r="P18" s="10">
        <f t="shared" si="1"/>
        <v>-0.40797345192779977</v>
      </c>
    </row>
    <row r="19" spans="1:16" x14ac:dyDescent="0.25">
      <c r="A19" s="5"/>
      <c r="B19" s="5"/>
      <c r="C19" s="5" t="s">
        <v>19</v>
      </c>
      <c r="D19" s="5"/>
      <c r="E19" s="5"/>
      <c r="F19" s="5"/>
      <c r="G19" s="5"/>
      <c r="H19" s="14"/>
      <c r="I19" s="7" t="str">
        <f>IF(ISBLANK(H19),"",VLOOKUP(VALUE(LEFT(H19,2)),[1]ResumenProg!$A$1:$I$31,2,FALSE))</f>
        <v/>
      </c>
      <c r="J19" s="7" t="str">
        <f>IF(ISBLANK(H19),"",VLOOKUP(VALUE(LEFT(H19,2)),[1]ResumenProg!$A$1:$I$31,3,FALSE))</f>
        <v/>
      </c>
      <c r="K19" s="7" t="str">
        <f t="shared" si="0"/>
        <v/>
      </c>
      <c r="L19" s="7" t="str">
        <f>IF(ISBLANK(H19),"",VLOOKUP(VALUE(LEFT(H19,2)),[1]ResumenProg!$A$1:$I$31,4,FALSE))</f>
        <v/>
      </c>
      <c r="M19" s="7" t="str">
        <f t="shared" si="2"/>
        <v/>
      </c>
      <c r="N19" s="9"/>
      <c r="O19" s="7" t="str">
        <f>IF(ISBLANK(H19),"",VLOOKUP(H19,[2]Hoja2!$A$1:$M$581,13,FALSE))</f>
        <v/>
      </c>
      <c r="P19" s="10" t="str">
        <f t="shared" si="1"/>
        <v/>
      </c>
    </row>
    <row r="20" spans="1:16" x14ac:dyDescent="0.25">
      <c r="A20" s="5"/>
      <c r="B20" s="5"/>
      <c r="C20" s="5" t="s">
        <v>20</v>
      </c>
      <c r="D20" s="5"/>
      <c r="E20" s="5"/>
      <c r="F20" s="5"/>
      <c r="G20" s="5"/>
      <c r="H20" s="14"/>
      <c r="I20" s="7" t="str">
        <f>IF(ISBLANK(H20),"",VLOOKUP(VALUE(LEFT(H20,2)),[1]ResumenProg!$A$1:$I$31,2,FALSE))</f>
        <v/>
      </c>
      <c r="J20" s="7" t="str">
        <f>IF(ISBLANK(H20),"",VLOOKUP(VALUE(LEFT(H20,2)),[1]ResumenProg!$A$1:$I$31,3,FALSE))</f>
        <v/>
      </c>
      <c r="K20" s="7" t="str">
        <f t="shared" si="0"/>
        <v/>
      </c>
      <c r="L20" s="7" t="str">
        <f>IF(ISBLANK(H20),"",VLOOKUP(VALUE(LEFT(H20,2)),[1]ResumenProg!$A$1:$I$31,4,FALSE))</f>
        <v/>
      </c>
      <c r="M20" s="7" t="str">
        <f t="shared" si="2"/>
        <v/>
      </c>
      <c r="N20" s="9"/>
      <c r="O20" s="7" t="str">
        <f>IF(ISBLANK(H20),"",VLOOKUP(H20,[2]Hoja2!$A$1:$M$581,13,FALSE))</f>
        <v/>
      </c>
      <c r="P20" s="10" t="str">
        <f t="shared" si="1"/>
        <v/>
      </c>
    </row>
    <row r="21" spans="1:16" x14ac:dyDescent="0.25">
      <c r="A21" s="5"/>
      <c r="B21" s="5"/>
      <c r="C21" s="5" t="s">
        <v>21</v>
      </c>
      <c r="D21" s="5"/>
      <c r="E21" s="5"/>
      <c r="F21" s="5"/>
      <c r="G21" s="5"/>
      <c r="H21" s="14"/>
      <c r="I21" s="7" t="str">
        <f>IF(ISBLANK(H21),"",VLOOKUP(VALUE(LEFT(H21,2)),[1]ResumenProg!$A$1:$I$31,2,FALSE))</f>
        <v/>
      </c>
      <c r="J21" s="7" t="str">
        <f>IF(ISBLANK(H21),"",VLOOKUP(VALUE(LEFT(H21,2)),[1]ResumenProg!$A$1:$I$31,3,FALSE))</f>
        <v/>
      </c>
      <c r="K21" s="7" t="str">
        <f t="shared" si="0"/>
        <v/>
      </c>
      <c r="L21" s="7" t="str">
        <f>IF(ISBLANK(H21),"",VLOOKUP(VALUE(LEFT(H21,2)),[1]ResumenProg!$A$1:$I$31,4,FALSE))</f>
        <v/>
      </c>
      <c r="M21" s="7" t="str">
        <f t="shared" si="2"/>
        <v/>
      </c>
      <c r="N21" s="9"/>
      <c r="O21" s="7" t="str">
        <f>IF(ISBLANK(H21),"",VLOOKUP(H21,[2]Hoja2!$A$1:$M$581,13,FALSE))</f>
        <v/>
      </c>
      <c r="P21" s="10" t="str">
        <f t="shared" si="1"/>
        <v/>
      </c>
    </row>
    <row r="22" spans="1:16" ht="54" x14ac:dyDescent="0.25">
      <c r="A22" s="5"/>
      <c r="B22" s="5"/>
      <c r="C22" s="5" t="s">
        <v>22</v>
      </c>
      <c r="D22" s="5" t="s">
        <v>70</v>
      </c>
      <c r="E22" s="5" t="s">
        <v>71</v>
      </c>
      <c r="F22" s="5" t="s">
        <v>72</v>
      </c>
      <c r="G22" s="5" t="s">
        <v>73</v>
      </c>
      <c r="H22" s="14" t="s">
        <v>74</v>
      </c>
      <c r="I22" s="7">
        <f>IF(ISBLANK(H22),"",VLOOKUP(VALUE(LEFT(H22,2)),[1]ResumenProg!$A$1:$I$31,2,FALSE))</f>
        <v>3800000</v>
      </c>
      <c r="J22" s="7">
        <f>IF(ISBLANK(H22),"",VLOOKUP(VALUE(LEFT(H22,2)),[1]ResumenProg!$A$1:$I$31,3,FALSE))</f>
        <v>4263549</v>
      </c>
      <c r="K22" s="7">
        <f t="shared" si="0"/>
        <v>12.198657894736842</v>
      </c>
      <c r="L22" s="7">
        <f>IF(ISBLANK(H22),"",VLOOKUP(VALUE(LEFT(H22,2)),[1]ResumenProg!$A$1:$I$31,4,FALSE))</f>
        <v>3929945.1099999994</v>
      </c>
      <c r="M22" s="7">
        <f t="shared" si="2"/>
        <v>92.175441398703271</v>
      </c>
      <c r="N22" s="9"/>
      <c r="O22" s="7">
        <f>IF(ISBLANK(H22),"",VLOOKUP(H22,[2]Hoja2!$A$1:$M$581,13,FALSE))</f>
        <v>3231000</v>
      </c>
      <c r="P22" s="10">
        <f t="shared" si="1"/>
        <v>-0.24218063402109369</v>
      </c>
    </row>
    <row r="23" spans="1:16" x14ac:dyDescent="0.25">
      <c r="I23" s="3"/>
      <c r="J23" s="3"/>
      <c r="K23" s="3"/>
      <c r="L23" s="3"/>
      <c r="M23" s="3"/>
    </row>
    <row r="24" spans="1:16" ht="54" x14ac:dyDescent="0.25">
      <c r="A24" s="5" t="s">
        <v>89</v>
      </c>
      <c r="B24" s="5" t="s">
        <v>90</v>
      </c>
      <c r="C24" s="5" t="s">
        <v>96</v>
      </c>
      <c r="D24" s="5"/>
      <c r="E24" s="5"/>
      <c r="F24" s="5"/>
      <c r="G24" s="5"/>
      <c r="H24" s="14"/>
      <c r="I24" s="7" t="str">
        <f>IF(ISBLANK(H24),"",VLOOKUP(VALUE(LEFT(H24,2)),[1]ResumenProg!$A$1:$I$31,2,FALSE))</f>
        <v/>
      </c>
      <c r="J24" s="7" t="str">
        <f>IF(ISBLANK(H24),"",VLOOKUP(VALUE(LEFT(H24,2)),[1]ResumenProg!$A$1:$I$31,3,FALSE))</f>
        <v/>
      </c>
      <c r="K24" s="7" t="str">
        <f t="shared" ref="K24" si="6">IF(ISBLANK(H24),"",+(J24-I24)/I24*100)</f>
        <v/>
      </c>
      <c r="L24" s="7" t="str">
        <f>IF(ISBLANK(H24),"",VLOOKUP(VALUE(LEFT(H24,2)),[1]ResumenProg!$A$1:$I$31,4,FALSE))</f>
        <v/>
      </c>
      <c r="M24" s="7" t="str">
        <f t="shared" ref="M24" si="7">IF(ISBLANK(H24),"",+L24/J24*100)</f>
        <v/>
      </c>
      <c r="N24" s="9"/>
      <c r="O24" s="7" t="str">
        <f>IF(ISBLANK(H24),"",VLOOKUP(H24,[2]Hoja2!$A$1:$M$581,13,FALSE))</f>
        <v/>
      </c>
      <c r="P24" s="10" t="str">
        <f t="shared" ref="P24" si="8">IF(ISBLANK(H24),"",+(O24-J24)/J24)</f>
        <v/>
      </c>
    </row>
    <row r="25" spans="1:16" ht="108" x14ac:dyDescent="0.25">
      <c r="A25" s="5"/>
      <c r="B25" s="5"/>
      <c r="C25" s="5" t="s">
        <v>97</v>
      </c>
      <c r="D25" s="5" t="s">
        <v>155</v>
      </c>
      <c r="E25" s="5" t="s">
        <v>156</v>
      </c>
      <c r="F25" s="5" t="s">
        <v>157</v>
      </c>
      <c r="G25" s="5" t="s">
        <v>158</v>
      </c>
      <c r="H25" s="14" t="s">
        <v>159</v>
      </c>
      <c r="I25" s="7">
        <f>IF(ISBLANK(H25),"",VLOOKUP(VALUE(LEFT(H25,2)),[1]ResumenProg!$A$1:$I$31,2,FALSE))</f>
        <v>5710000</v>
      </c>
      <c r="J25" s="7">
        <f>IF(ISBLANK(H25),"",VLOOKUP(VALUE(LEFT(H25,2)),[1]ResumenProg!$A$1:$I$31,3,FALSE))</f>
        <v>7582766</v>
      </c>
      <c r="K25" s="7">
        <f t="shared" ref="K25:K41" si="9">IF(ISBLANK(H25),"",+(J25-I25)/I25*100)</f>
        <v>32.798003502626969</v>
      </c>
      <c r="L25" s="7">
        <f>IF(ISBLANK(H25),"",VLOOKUP(VALUE(LEFT(H25,2)),[1]ResumenProg!$A$1:$I$31,4,FALSE))</f>
        <v>6933973.0500000007</v>
      </c>
      <c r="M25" s="7">
        <f t="shared" ref="M25:M41" si="10">IF(ISBLANK(H25),"",+L25/J25*100)</f>
        <v>91.443848458464899</v>
      </c>
      <c r="N25" s="9"/>
      <c r="O25" s="7">
        <f>IF(ISBLANK(H25),"",VLOOKUP(H25,[2]Hoja2!$A$1:$M$581,13,FALSE))</f>
        <v>8111665</v>
      </c>
      <c r="P25" s="10">
        <f t="shared" ref="P25:P41" si="11">IF(ISBLANK(H25),"",+(O25-J25)/J25)</f>
        <v>6.9750141307274943E-2</v>
      </c>
    </row>
    <row r="26" spans="1:16" x14ac:dyDescent="0.25">
      <c r="A26" s="5"/>
      <c r="B26" s="5"/>
      <c r="C26" s="5" t="s">
        <v>98</v>
      </c>
      <c r="D26" s="5"/>
      <c r="E26" s="5"/>
      <c r="F26" s="5"/>
      <c r="G26" s="5"/>
      <c r="H26" s="14"/>
      <c r="I26" s="7" t="str">
        <f>IF(ISBLANK(H26),"",VLOOKUP(VALUE(LEFT(H26,2)),[1]ResumenProg!$A$1:$I$31,2,FALSE))</f>
        <v/>
      </c>
      <c r="J26" s="7" t="str">
        <f>IF(ISBLANK(H26),"",VLOOKUP(VALUE(LEFT(H26,2)),[1]ResumenProg!$A$1:$I$31,3,FALSE))</f>
        <v/>
      </c>
      <c r="K26" s="7" t="str">
        <f t="shared" si="9"/>
        <v/>
      </c>
      <c r="L26" s="7" t="str">
        <f>IF(ISBLANK(H26),"",VLOOKUP(VALUE(LEFT(H26,2)),[1]ResumenProg!$A$1:$I$31,4,FALSE))</f>
        <v/>
      </c>
      <c r="M26" s="7" t="str">
        <f t="shared" si="10"/>
        <v/>
      </c>
      <c r="N26" s="9"/>
      <c r="O26" s="7" t="str">
        <f>IF(ISBLANK(H26),"",VLOOKUP(H26,[2]Hoja2!$A$1:$M$581,13,FALSE))</f>
        <v/>
      </c>
      <c r="P26" s="10" t="str">
        <f t="shared" si="11"/>
        <v/>
      </c>
    </row>
    <row r="27" spans="1:16" ht="94.5" x14ac:dyDescent="0.25">
      <c r="A27" s="5"/>
      <c r="B27" s="5"/>
      <c r="C27" s="5" t="s">
        <v>99</v>
      </c>
      <c r="D27" s="5" t="s">
        <v>125</v>
      </c>
      <c r="E27" s="5" t="s">
        <v>126</v>
      </c>
      <c r="F27" s="5" t="s">
        <v>127</v>
      </c>
      <c r="G27" s="5" t="s">
        <v>128</v>
      </c>
      <c r="H27" s="14" t="s">
        <v>129</v>
      </c>
      <c r="I27" s="7">
        <f>IF(ISBLANK(H27),"",VLOOKUP(VALUE(LEFT(H27,2)),[1]ResumenProg!$A$1:$I$31,2,FALSE))</f>
        <v>3130000</v>
      </c>
      <c r="J27" s="7">
        <f>IF(ISBLANK(H27),"",VLOOKUP(VALUE(LEFT(H27,2)),[1]ResumenProg!$A$1:$I$31,3,FALSE))</f>
        <v>3569017</v>
      </c>
      <c r="K27" s="7">
        <f t="shared" si="9"/>
        <v>14.026102236421725</v>
      </c>
      <c r="L27" s="7">
        <f>IF(ISBLANK(H27),"",VLOOKUP(VALUE(LEFT(H27,2)),[1]ResumenProg!$A$1:$I$31,4,FALSE))</f>
        <v>2810663.0300000003</v>
      </c>
      <c r="M27" s="7">
        <f t="shared" si="10"/>
        <v>78.751741165704743</v>
      </c>
      <c r="N27" s="9"/>
      <c r="O27" s="7">
        <f>IF(ISBLANK(H27),"",VLOOKUP(H27,[2]Hoja2!$A$1:$M$581,13,FALSE))</f>
        <v>9821648</v>
      </c>
      <c r="P27" s="10">
        <f t="shared" si="11"/>
        <v>1.7519196462219149</v>
      </c>
    </row>
    <row r="28" spans="1:16" ht="27.75" customHeight="1" x14ac:dyDescent="0.25">
      <c r="A28" s="5"/>
      <c r="B28" s="5"/>
      <c r="C28" s="5" t="s">
        <v>100</v>
      </c>
      <c r="D28" s="5"/>
      <c r="E28" s="5"/>
      <c r="F28" s="5"/>
      <c r="G28" s="5"/>
      <c r="H28" s="14"/>
      <c r="I28" s="7" t="str">
        <f>IF(ISBLANK(H28),"",VLOOKUP(VALUE(LEFT(H28,2)),[1]ResumenProg!$A$1:$I$31,2,FALSE))</f>
        <v/>
      </c>
      <c r="J28" s="7" t="str">
        <f>IF(ISBLANK(H28),"",VLOOKUP(VALUE(LEFT(H28,2)),[1]ResumenProg!$A$1:$I$31,3,FALSE))</f>
        <v/>
      </c>
      <c r="K28" s="7" t="str">
        <f t="shared" si="9"/>
        <v/>
      </c>
      <c r="L28" s="7" t="str">
        <f>IF(ISBLANK(H28),"",VLOOKUP(VALUE(LEFT(H28,2)),[1]ResumenProg!$A$1:$I$31,4,FALSE))</f>
        <v/>
      </c>
      <c r="M28" s="7" t="str">
        <f t="shared" si="10"/>
        <v/>
      </c>
      <c r="N28" s="9"/>
      <c r="O28" s="7" t="str">
        <f>IF(ISBLANK(H28),"",VLOOKUP(H28,[2]Hoja2!$A$1:$M$581,13,FALSE))</f>
        <v/>
      </c>
      <c r="P28" s="10" t="str">
        <f t="shared" si="11"/>
        <v/>
      </c>
    </row>
    <row r="29" spans="1:16" ht="94.5" x14ac:dyDescent="0.25">
      <c r="A29" s="5"/>
      <c r="B29" s="5"/>
      <c r="C29" s="5" t="s">
        <v>101</v>
      </c>
      <c r="D29" s="5" t="s">
        <v>115</v>
      </c>
      <c r="E29" s="5" t="s">
        <v>116</v>
      </c>
      <c r="F29" s="5" t="s">
        <v>117</v>
      </c>
      <c r="G29" s="5" t="s">
        <v>118</v>
      </c>
      <c r="H29" s="14" t="s">
        <v>119</v>
      </c>
      <c r="I29" s="7">
        <f>IF(ISBLANK(H29),"",VLOOKUP(VALUE(LEFT(H29,2)),[1]ResumenProg!$A$1:$I$31,2,FALSE))</f>
        <v>4399600</v>
      </c>
      <c r="J29" s="7">
        <f>IF(ISBLANK(H29),"",VLOOKUP(VALUE(LEFT(H29,2)),[1]ResumenProg!$A$1:$I$31,3,FALSE))</f>
        <v>4834850</v>
      </c>
      <c r="K29" s="7">
        <f t="shared" si="9"/>
        <v>9.8929448131648332</v>
      </c>
      <c r="L29" s="7">
        <f>IF(ISBLANK(H29),"",VLOOKUP(VALUE(LEFT(H29,2)),[1]ResumenProg!$A$1:$I$31,4,FALSE))</f>
        <v>4624150.5599999996</v>
      </c>
      <c r="M29" s="7">
        <f t="shared" si="10"/>
        <v>95.642068730157078</v>
      </c>
      <c r="N29" s="9"/>
      <c r="O29" s="7">
        <f>IF(ISBLANK(H29),"",VLOOKUP(H29,[2]Hoja2!$A$1:$M$581,13,FALSE))</f>
        <v>5872000</v>
      </c>
      <c r="P29" s="10">
        <f t="shared" si="11"/>
        <v>0.21451544515341739</v>
      </c>
    </row>
    <row r="30" spans="1:16" x14ac:dyDescent="0.25">
      <c r="A30" s="5"/>
      <c r="B30" s="5"/>
      <c r="C30" s="5" t="s">
        <v>102</v>
      </c>
      <c r="D30" s="5"/>
      <c r="E30" s="5"/>
      <c r="F30" s="5"/>
      <c r="G30" s="5"/>
      <c r="H30" s="14"/>
      <c r="I30" s="7" t="str">
        <f>IF(ISBLANK(H30),"",VLOOKUP(VALUE(LEFT(H30,2)),[1]ResumenProg!$A$1:$I$31,2,FALSE))</f>
        <v/>
      </c>
      <c r="J30" s="7" t="str">
        <f>IF(ISBLANK(H30),"",VLOOKUP(VALUE(LEFT(H30,2)),[1]ResumenProg!$A$1:$I$31,3,FALSE))</f>
        <v/>
      </c>
      <c r="K30" s="7" t="str">
        <f t="shared" si="9"/>
        <v/>
      </c>
      <c r="L30" s="7" t="str">
        <f>IF(ISBLANK(H30),"",VLOOKUP(VALUE(LEFT(H30,2)),[1]ResumenProg!$A$1:$I$31,4,FALSE))</f>
        <v/>
      </c>
      <c r="M30" s="7" t="str">
        <f t="shared" si="10"/>
        <v/>
      </c>
      <c r="N30" s="9"/>
      <c r="O30" s="7" t="str">
        <f>IF(ISBLANK(H30),"",VLOOKUP(H30,[2]Hoja2!$A$1:$M$581,13,FALSE))</f>
        <v/>
      </c>
      <c r="P30" s="10" t="str">
        <f t="shared" si="11"/>
        <v/>
      </c>
    </row>
    <row r="31" spans="1:16" ht="94.5" x14ac:dyDescent="0.25">
      <c r="A31" s="5" t="s">
        <v>91</v>
      </c>
      <c r="B31" s="5" t="s">
        <v>92</v>
      </c>
      <c r="C31" s="5" t="s">
        <v>103</v>
      </c>
      <c r="D31" s="5" t="s">
        <v>120</v>
      </c>
      <c r="E31" s="5" t="s">
        <v>121</v>
      </c>
      <c r="F31" s="5" t="s">
        <v>122</v>
      </c>
      <c r="G31" s="5" t="s">
        <v>123</v>
      </c>
      <c r="H31" s="14" t="s">
        <v>124</v>
      </c>
      <c r="I31" s="7">
        <f>IF(ISBLANK(H31),"",VLOOKUP(VALUE(LEFT(H31,2)),[1]ResumenProg!$A$1:$I$31,2,FALSE))</f>
        <v>56346989</v>
      </c>
      <c r="J31" s="7">
        <f>IF(ISBLANK(H31),"",VLOOKUP(VALUE(LEFT(H31,2)),[1]ResumenProg!$A$1:$I$31,3,FALSE))</f>
        <v>106983420.26000001</v>
      </c>
      <c r="K31" s="7">
        <f t="shared" si="9"/>
        <v>89.865371972227308</v>
      </c>
      <c r="L31" s="7">
        <f>IF(ISBLANK(H31),"",VLOOKUP(VALUE(LEFT(H31,2)),[1]ResumenProg!$A$1:$I$31,4,FALSE))</f>
        <v>92735817.339999974</v>
      </c>
      <c r="M31" s="7">
        <f t="shared" si="10"/>
        <v>86.682419682064449</v>
      </c>
      <c r="N31" s="9"/>
      <c r="O31" s="7">
        <f>IF(ISBLANK(H31),"",VLOOKUP(H31,[2]Hoja2!$A$1:$M$581,13,FALSE))</f>
        <v>69031488</v>
      </c>
      <c r="P31" s="10">
        <f t="shared" si="11"/>
        <v>-0.3547459238802243</v>
      </c>
    </row>
    <row r="32" spans="1:16" ht="81" x14ac:dyDescent="0.25">
      <c r="A32" s="5"/>
      <c r="B32" s="5"/>
      <c r="C32" s="5" t="s">
        <v>104</v>
      </c>
      <c r="D32" s="5" t="s">
        <v>133</v>
      </c>
      <c r="E32" s="5" t="s">
        <v>130</v>
      </c>
      <c r="F32" s="5" t="s">
        <v>131</v>
      </c>
      <c r="G32" s="5" t="s">
        <v>132</v>
      </c>
      <c r="H32" s="14" t="s">
        <v>134</v>
      </c>
      <c r="I32" s="7">
        <f>IF(ISBLANK(H32),"",VLOOKUP(VALUE(LEFT(H32,2)),[1]ResumenProg!$A$1:$I$31,2,FALSE))</f>
        <v>96810199</v>
      </c>
      <c r="J32" s="7">
        <f>IF(ISBLANK(H32),"",VLOOKUP(VALUE(LEFT(H32,2)),[1]ResumenProg!$A$1:$I$31,3,FALSE))</f>
        <v>99877198.679999992</v>
      </c>
      <c r="K32" s="7">
        <f t="shared" si="9"/>
        <v>3.1680543079970245</v>
      </c>
      <c r="L32" s="7">
        <f>IF(ISBLANK(H32),"",VLOOKUP(VALUE(LEFT(H32,2)),[1]ResumenProg!$A$1:$I$31,4,FALSE))</f>
        <v>62520404.470000021</v>
      </c>
      <c r="M32" s="7">
        <f t="shared" si="10"/>
        <v>62.597274749676657</v>
      </c>
      <c r="N32" s="9"/>
      <c r="O32" s="7">
        <f>IF(ISBLANK(H32),"",VLOOKUP(H32,[2]Hoja2!$A$1:$M$581,13,FALSE))</f>
        <v>68405783</v>
      </c>
      <c r="P32" s="10">
        <f t="shared" si="11"/>
        <v>-0.31510110511641748</v>
      </c>
    </row>
    <row r="33" spans="1:16" ht="81" x14ac:dyDescent="0.25">
      <c r="A33" s="5"/>
      <c r="B33" s="5"/>
      <c r="C33" s="5" t="s">
        <v>105</v>
      </c>
      <c r="D33" s="5" t="s">
        <v>135</v>
      </c>
      <c r="E33" s="5" t="s">
        <v>136</v>
      </c>
      <c r="F33" s="5" t="s">
        <v>137</v>
      </c>
      <c r="G33" s="5" t="s">
        <v>138</v>
      </c>
      <c r="H33" s="14" t="s">
        <v>139</v>
      </c>
      <c r="I33" s="7">
        <f>IF(ISBLANK(H33),"",VLOOKUP(VALUE(LEFT(H33,2)),[1]ResumenProg!$A$1:$I$31,2,FALSE))</f>
        <v>25169367</v>
      </c>
      <c r="J33" s="7">
        <f>IF(ISBLANK(H33),"",VLOOKUP(VALUE(LEFT(H33,2)),[1]ResumenProg!$A$1:$I$31,3,FALSE))</f>
        <v>32479853.359999996</v>
      </c>
      <c r="K33" s="7">
        <f t="shared" si="9"/>
        <v>29.0451736827549</v>
      </c>
      <c r="L33" s="7">
        <f>IF(ISBLANK(H33),"",VLOOKUP(VALUE(LEFT(H33,2)),[1]ResumenProg!$A$1:$I$31,4,FALSE))</f>
        <v>22558777.559999999</v>
      </c>
      <c r="M33" s="7">
        <f t="shared" si="10"/>
        <v>69.454677981341732</v>
      </c>
      <c r="N33" s="9"/>
      <c r="O33" s="7">
        <f>IF(ISBLANK(H33),"",VLOOKUP(H33,[2]Hoja2!$A$1:$M$581,13,FALSE))</f>
        <v>21903464</v>
      </c>
      <c r="P33" s="10">
        <f t="shared" si="11"/>
        <v>-0.32562922137527772</v>
      </c>
    </row>
    <row r="34" spans="1:16" ht="108" x14ac:dyDescent="0.25">
      <c r="A34" s="5"/>
      <c r="B34" s="5"/>
      <c r="C34" s="5" t="s">
        <v>106</v>
      </c>
      <c r="D34" s="5" t="s">
        <v>145</v>
      </c>
      <c r="E34" s="5" t="s">
        <v>146</v>
      </c>
      <c r="F34" s="5" t="s">
        <v>147</v>
      </c>
      <c r="G34" s="5" t="s">
        <v>148</v>
      </c>
      <c r="H34" s="14" t="s">
        <v>149</v>
      </c>
      <c r="I34" s="7">
        <f>IF(ISBLANK(H34),"",VLOOKUP(VALUE(LEFT(H34,2)),[1]ResumenProg!$A$1:$I$31,2,FALSE))</f>
        <v>8176834</v>
      </c>
      <c r="J34" s="7">
        <f>IF(ISBLANK(H34),"",VLOOKUP(VALUE(LEFT(H34,2)),[1]ResumenProg!$A$1:$I$31,3,FALSE))</f>
        <v>7561208</v>
      </c>
      <c r="K34" s="7">
        <f t="shared" si="9"/>
        <v>-7.528904218918961</v>
      </c>
      <c r="L34" s="7">
        <f>IF(ISBLANK(H34),"",VLOOKUP(VALUE(LEFT(H34,2)),[1]ResumenProg!$A$1:$I$31,4,FALSE))</f>
        <v>7324120.0300000012</v>
      </c>
      <c r="M34" s="7">
        <f t="shared" si="10"/>
        <v>96.864416770441991</v>
      </c>
      <c r="N34" s="9"/>
      <c r="O34" s="7">
        <f>IF(ISBLANK(H34),"",VLOOKUP(H34,[2]Hoja2!$A$1:$M$581,13,FALSE))</f>
        <v>7602858</v>
      </c>
      <c r="P34" s="10">
        <f t="shared" si="11"/>
        <v>5.5083790844002705E-3</v>
      </c>
    </row>
    <row r="35" spans="1:16" ht="27" x14ac:dyDescent="0.25">
      <c r="A35" s="5"/>
      <c r="B35" s="5"/>
      <c r="C35" s="5" t="s">
        <v>107</v>
      </c>
      <c r="D35" s="5"/>
      <c r="E35" s="5"/>
      <c r="F35" s="5"/>
      <c r="G35" s="5"/>
      <c r="H35" s="14"/>
      <c r="I35" s="7" t="str">
        <f>IF(ISBLANK(H35),"",VLOOKUP(VALUE(LEFT(H35,2)),[1]ResumenProg!$A$1:$I$31,2,FALSE))</f>
        <v/>
      </c>
      <c r="J35" s="7" t="str">
        <f>IF(ISBLANK(H35),"",VLOOKUP(VALUE(LEFT(H35,2)),[1]ResumenProg!$A$1:$I$31,3,FALSE))</f>
        <v/>
      </c>
      <c r="K35" s="7" t="str">
        <f t="shared" si="9"/>
        <v/>
      </c>
      <c r="L35" s="7" t="str">
        <f>IF(ISBLANK(H35),"",VLOOKUP(VALUE(LEFT(H35,2)),[1]ResumenProg!$A$1:$I$31,4,FALSE))</f>
        <v/>
      </c>
      <c r="M35" s="7" t="str">
        <f t="shared" si="10"/>
        <v/>
      </c>
      <c r="N35" s="9"/>
      <c r="O35" s="7" t="str">
        <f>IF(ISBLANK(H35),"",VLOOKUP(H35,[2]Hoja2!$A$1:$M$581,13,FALSE))</f>
        <v/>
      </c>
      <c r="P35" s="10" t="str">
        <f t="shared" si="11"/>
        <v/>
      </c>
    </row>
    <row r="36" spans="1:16" ht="108" x14ac:dyDescent="0.25">
      <c r="A36" s="5" t="s">
        <v>93</v>
      </c>
      <c r="B36" s="5" t="s">
        <v>93</v>
      </c>
      <c r="C36" s="5" t="s">
        <v>108</v>
      </c>
      <c r="D36" s="5" t="s">
        <v>140</v>
      </c>
      <c r="E36" s="5" t="s">
        <v>141</v>
      </c>
      <c r="F36" s="5" t="s">
        <v>142</v>
      </c>
      <c r="G36" s="5" t="s">
        <v>143</v>
      </c>
      <c r="H36" s="14" t="s">
        <v>144</v>
      </c>
      <c r="I36" s="7">
        <f>IF(ISBLANK(H36),"",VLOOKUP(VALUE(LEFT(H36,2)),[1]ResumenProg!$A$1:$I$31,2,FALSE))</f>
        <v>4703815</v>
      </c>
      <c r="J36" s="7">
        <f>IF(ISBLANK(H36),"",VLOOKUP(VALUE(LEFT(H36,2)),[1]ResumenProg!$A$1:$I$31,3,FALSE))</f>
        <v>4683132</v>
      </c>
      <c r="K36" s="7">
        <f t="shared" si="9"/>
        <v>-0.43970691874574153</v>
      </c>
      <c r="L36" s="7">
        <f>IF(ISBLANK(H36),"",VLOOKUP(VALUE(LEFT(H36,2)),[1]ResumenProg!$A$1:$I$31,4,FALSE))</f>
        <v>4445305.96</v>
      </c>
      <c r="M36" s="7">
        <f t="shared" si="10"/>
        <v>94.921645599568834</v>
      </c>
      <c r="N36" s="9"/>
      <c r="O36" s="7">
        <f>IF(ISBLANK(H36),"",VLOOKUP(H36,[2]Hoja2!$A$1:$M$581,13,FALSE))</f>
        <v>4381900</v>
      </c>
      <c r="P36" s="10">
        <f t="shared" si="11"/>
        <v>-6.4322765192183357E-2</v>
      </c>
    </row>
    <row r="37" spans="1:16" ht="67.5" x14ac:dyDescent="0.25">
      <c r="A37" s="5" t="s">
        <v>94</v>
      </c>
      <c r="B37" s="5" t="s">
        <v>95</v>
      </c>
      <c r="C37" s="5" t="s">
        <v>109</v>
      </c>
      <c r="D37" s="5"/>
      <c r="E37" s="5"/>
      <c r="F37" s="5"/>
      <c r="G37" s="5"/>
      <c r="H37" s="14"/>
      <c r="I37" s="7" t="str">
        <f>IF(ISBLANK(H37),"",VLOOKUP(VALUE(LEFT(H37,2)),[1]ResumenProg!$A$1:$I$31,2,FALSE))</f>
        <v/>
      </c>
      <c r="J37" s="7" t="str">
        <f>IF(ISBLANK(H37),"",VLOOKUP(VALUE(LEFT(H37,2)),[1]ResumenProg!$A$1:$I$31,3,FALSE))</f>
        <v/>
      </c>
      <c r="K37" s="7" t="str">
        <f t="shared" si="9"/>
        <v/>
      </c>
      <c r="L37" s="7" t="str">
        <f>IF(ISBLANK(H37),"",VLOOKUP(VALUE(LEFT(H37,2)),[1]ResumenProg!$A$1:$I$31,4,FALSE))</f>
        <v/>
      </c>
      <c r="M37" s="7" t="str">
        <f t="shared" si="10"/>
        <v/>
      </c>
      <c r="N37" s="9"/>
      <c r="O37" s="7" t="str">
        <f>IF(ISBLANK(H37),"",VLOOKUP(H37,[2]Hoja2!$A$1:$M$581,13,FALSE))</f>
        <v/>
      </c>
      <c r="P37" s="10" t="str">
        <f t="shared" si="11"/>
        <v/>
      </c>
    </row>
    <row r="38" spans="1:16" x14ac:dyDescent="0.25">
      <c r="A38" s="5"/>
      <c r="B38" s="5"/>
      <c r="C38" s="5" t="s">
        <v>110</v>
      </c>
      <c r="D38" s="5"/>
      <c r="E38" s="5"/>
      <c r="F38" s="5"/>
      <c r="G38" s="5"/>
      <c r="H38" s="14"/>
      <c r="I38" s="7" t="str">
        <f>IF(ISBLANK(H38),"",VLOOKUP(VALUE(LEFT(H38,2)),[1]ResumenProg!$A$1:$I$31,2,FALSE))</f>
        <v/>
      </c>
      <c r="J38" s="7" t="str">
        <f>IF(ISBLANK(H38),"",VLOOKUP(VALUE(LEFT(H38,2)),[1]ResumenProg!$A$1:$I$31,3,FALSE))</f>
        <v/>
      </c>
      <c r="K38" s="7" t="str">
        <f t="shared" si="9"/>
        <v/>
      </c>
      <c r="L38" s="7" t="str">
        <f>IF(ISBLANK(H38),"",VLOOKUP(VALUE(LEFT(H38,2)),[1]ResumenProg!$A$1:$I$31,4,FALSE))</f>
        <v/>
      </c>
      <c r="M38" s="7" t="str">
        <f t="shared" si="10"/>
        <v/>
      </c>
      <c r="N38" s="9"/>
      <c r="O38" s="7" t="str">
        <f>IF(ISBLANK(H38),"",VLOOKUP(H38,[2]Hoja2!$A$1:$M$581,13,FALSE))</f>
        <v/>
      </c>
      <c r="P38" s="10" t="str">
        <f t="shared" si="11"/>
        <v/>
      </c>
    </row>
    <row r="39" spans="1:16" x14ac:dyDescent="0.25">
      <c r="A39" s="5"/>
      <c r="B39" s="5"/>
      <c r="C39" s="5" t="s">
        <v>111</v>
      </c>
      <c r="D39" s="5"/>
      <c r="E39" s="5"/>
      <c r="F39" s="5"/>
      <c r="G39" s="5"/>
      <c r="H39" s="14"/>
      <c r="I39" s="7" t="str">
        <f>IF(ISBLANK(H39),"",VLOOKUP(VALUE(LEFT(H39,2)),[1]ResumenProg!$A$1:$I$31,2,FALSE))</f>
        <v/>
      </c>
      <c r="J39" s="7" t="str">
        <f>IF(ISBLANK(H39),"",VLOOKUP(VALUE(LEFT(H39,2)),[1]ResumenProg!$A$1:$I$31,3,FALSE))</f>
        <v/>
      </c>
      <c r="K39" s="7" t="str">
        <f t="shared" si="9"/>
        <v/>
      </c>
      <c r="L39" s="7" t="str">
        <f>IF(ISBLANK(H39),"",VLOOKUP(VALUE(LEFT(H39,2)),[1]ResumenProg!$A$1:$I$31,4,FALSE))</f>
        <v/>
      </c>
      <c r="M39" s="7" t="str">
        <f t="shared" si="10"/>
        <v/>
      </c>
      <c r="N39" s="9"/>
      <c r="O39" s="7" t="str">
        <f>IF(ISBLANK(H39),"",VLOOKUP(H39,[2]Hoja2!$A$1:$M$581,13,FALSE))</f>
        <v/>
      </c>
      <c r="P39" s="10" t="str">
        <f t="shared" si="11"/>
        <v/>
      </c>
    </row>
    <row r="40" spans="1:16" x14ac:dyDescent="0.25">
      <c r="A40" s="5"/>
      <c r="B40" s="5"/>
      <c r="C40" s="5" t="s">
        <v>112</v>
      </c>
      <c r="D40" s="5"/>
      <c r="E40" s="5"/>
      <c r="F40" s="5"/>
      <c r="G40" s="5"/>
      <c r="H40" s="14"/>
      <c r="I40" s="7" t="str">
        <f>IF(ISBLANK(H40),"",VLOOKUP(VALUE(LEFT(H40,2)),[1]ResumenProg!$A$1:$I$31,2,FALSE))</f>
        <v/>
      </c>
      <c r="J40" s="7" t="str">
        <f>IF(ISBLANK(H40),"",VLOOKUP(VALUE(LEFT(H40,2)),[1]ResumenProg!$A$1:$I$31,3,FALSE))</f>
        <v/>
      </c>
      <c r="K40" s="7" t="str">
        <f t="shared" si="9"/>
        <v/>
      </c>
      <c r="L40" s="7" t="str">
        <f>IF(ISBLANK(H40),"",VLOOKUP(VALUE(LEFT(H40,2)),[1]ResumenProg!$A$1:$I$31,4,FALSE))</f>
        <v/>
      </c>
      <c r="M40" s="7" t="str">
        <f t="shared" si="10"/>
        <v/>
      </c>
      <c r="N40" s="9"/>
      <c r="O40" s="7" t="str">
        <f>IF(ISBLANK(H40),"",VLOOKUP(H40,[2]Hoja2!$A$1:$M$581,13,FALSE))</f>
        <v/>
      </c>
      <c r="P40" s="10" t="str">
        <f t="shared" si="11"/>
        <v/>
      </c>
    </row>
    <row r="41" spans="1:16" x14ac:dyDescent="0.25">
      <c r="A41" s="5"/>
      <c r="B41" s="5"/>
      <c r="C41" s="5" t="s">
        <v>113</v>
      </c>
      <c r="D41" s="5"/>
      <c r="E41" s="5"/>
      <c r="F41" s="5"/>
      <c r="G41" s="5"/>
      <c r="H41" s="14"/>
      <c r="I41" s="7" t="str">
        <f>IF(ISBLANK(H41),"",VLOOKUP(VALUE(LEFT(H41,2)),[1]ResumenProg!$A$1:$I$31,2,FALSE))</f>
        <v/>
      </c>
      <c r="J41" s="7" t="str">
        <f>IF(ISBLANK(H41),"",VLOOKUP(VALUE(LEFT(H41,2)),[1]ResumenProg!$A$1:$I$31,3,FALSE))</f>
        <v/>
      </c>
      <c r="K41" s="7" t="str">
        <f t="shared" si="9"/>
        <v/>
      </c>
      <c r="L41" s="7" t="str">
        <f>IF(ISBLANK(H41),"",VLOOKUP(VALUE(LEFT(H41,2)),[1]ResumenProg!$A$1:$I$31,4,FALSE))</f>
        <v/>
      </c>
      <c r="M41" s="7" t="str">
        <f t="shared" si="10"/>
        <v/>
      </c>
      <c r="N41" s="9"/>
      <c r="O41" s="7" t="str">
        <f>IF(ISBLANK(H41),"",VLOOKUP(H41,[2]Hoja2!$A$1:$M$581,13,FALSE))</f>
        <v/>
      </c>
      <c r="P41" s="10" t="str">
        <f t="shared" si="11"/>
        <v/>
      </c>
    </row>
    <row r="42" spans="1:16" x14ac:dyDescent="0.25">
      <c r="I42" s="3"/>
      <c r="J42" s="3"/>
    </row>
    <row r="43" spans="1:16" x14ac:dyDescent="0.25">
      <c r="I43" s="3"/>
      <c r="J43"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abSelected="1" topLeftCell="H1" workbookViewId="0">
      <selection activeCell="O1" sqref="O1"/>
    </sheetView>
  </sheetViews>
  <sheetFormatPr baseColWidth="10" defaultColWidth="15.85546875" defaultRowHeight="13.5" x14ac:dyDescent="0.25"/>
  <cols>
    <col min="1" max="1" width="18.140625" style="1" customWidth="1"/>
    <col min="2" max="2" width="15.85546875" style="1"/>
    <col min="3" max="3" width="25.42578125" style="1" customWidth="1"/>
    <col min="4" max="7" width="37.28515625" style="1" customWidth="1"/>
    <col min="8" max="8" width="17.28515625" style="1" customWidth="1"/>
    <col min="9" max="15" width="15.85546875" style="1"/>
    <col min="16" max="16" width="18.140625" style="1" customWidth="1"/>
    <col min="17" max="16384" width="15.85546875" style="1"/>
  </cols>
  <sheetData>
    <row r="1" spans="1:16" ht="15" customHeight="1" x14ac:dyDescent="0.25">
      <c r="D1" s="64" t="s">
        <v>24</v>
      </c>
      <c r="E1" s="64"/>
      <c r="F1" s="64"/>
      <c r="G1" s="64"/>
      <c r="H1" s="64"/>
      <c r="I1" s="64"/>
      <c r="J1" s="64"/>
      <c r="K1" s="64"/>
      <c r="L1" s="64"/>
      <c r="M1" s="64"/>
      <c r="N1" s="64"/>
      <c r="O1" s="2" t="s">
        <v>85</v>
      </c>
      <c r="P1" s="64" t="s">
        <v>88</v>
      </c>
    </row>
    <row r="2" spans="1:16" ht="15" customHeight="1" x14ac:dyDescent="0.25">
      <c r="D2" s="64" t="s">
        <v>36</v>
      </c>
      <c r="E2" s="64"/>
      <c r="F2" s="64"/>
      <c r="G2" s="64"/>
      <c r="H2" s="64" t="s">
        <v>44</v>
      </c>
      <c r="I2" s="64"/>
      <c r="J2" s="64"/>
      <c r="K2" s="64"/>
      <c r="L2" s="64"/>
      <c r="M2" s="64"/>
      <c r="N2" s="64" t="s">
        <v>33</v>
      </c>
      <c r="O2" s="2" t="s">
        <v>86</v>
      </c>
      <c r="P2" s="64"/>
    </row>
    <row r="3" spans="1:16" ht="27" x14ac:dyDescent="0.25">
      <c r="A3" s="2" t="s">
        <v>1</v>
      </c>
      <c r="B3" s="2" t="s">
        <v>2</v>
      </c>
      <c r="C3" s="2" t="s">
        <v>6</v>
      </c>
      <c r="D3" s="2" t="s">
        <v>37</v>
      </c>
      <c r="E3" s="2" t="s">
        <v>38</v>
      </c>
      <c r="F3" s="2" t="s">
        <v>39</v>
      </c>
      <c r="G3" s="2" t="s">
        <v>40</v>
      </c>
      <c r="H3" s="2" t="s">
        <v>23</v>
      </c>
      <c r="I3" s="2" t="s">
        <v>25</v>
      </c>
      <c r="J3" s="2" t="s">
        <v>26</v>
      </c>
      <c r="K3" s="2" t="s">
        <v>27</v>
      </c>
      <c r="L3" s="2" t="s">
        <v>28</v>
      </c>
      <c r="M3" s="2" t="s">
        <v>29</v>
      </c>
      <c r="N3" s="64"/>
      <c r="O3" s="2" t="s">
        <v>87</v>
      </c>
      <c r="P3" s="64"/>
    </row>
    <row r="4" spans="1:16" ht="94.5" x14ac:dyDescent="0.25">
      <c r="A4" s="63" t="s">
        <v>0</v>
      </c>
      <c r="B4" s="63" t="s">
        <v>3</v>
      </c>
      <c r="C4" s="61" t="s">
        <v>84</v>
      </c>
      <c r="D4" s="5" t="s">
        <v>75</v>
      </c>
      <c r="E4" s="6" t="s">
        <v>76</v>
      </c>
      <c r="F4" s="5" t="s">
        <v>77</v>
      </c>
      <c r="G4" s="5" t="s">
        <v>78</v>
      </c>
      <c r="H4" s="5" t="s">
        <v>35</v>
      </c>
      <c r="I4" s="7">
        <f>IF(ISBLANK(H4),"",VLOOKUP(VALUE(LEFT(H4,2)),[1]ResumenProg!$A$1:$I$31,2,FALSE))</f>
        <v>17700000</v>
      </c>
      <c r="J4" s="7">
        <f>IF(ISBLANK(H4),"",VLOOKUP(VALUE(LEFT(H4,2)),[1]ResumenProg!$A$1:$I$31,3,FALSE))</f>
        <v>32160854</v>
      </c>
      <c r="K4" s="7">
        <f>IF(ISBLANK(H4),"",+(J4-I4)/I4*100)</f>
        <v>81.699740112994348</v>
      </c>
      <c r="L4" s="7">
        <f>IF(ISBLANK(H4),"",VLOOKUP(VALUE(LEFT(H4,2)),[1]ResumenProg!$A$1:$I$31,4,FALSE))</f>
        <v>14321633.730000004</v>
      </c>
      <c r="M4" s="7">
        <f>IF(ISBLANK(H4),"",+L4/J4*100)</f>
        <v>44.531260674856469</v>
      </c>
      <c r="N4" s="9" t="s">
        <v>34</v>
      </c>
      <c r="O4" s="7">
        <f>IF(ISBLANK(H4),"",VLOOKUP(H4,[2]Hoja2!$A$1:$M$581,13,FALSE))</f>
        <v>41813246</v>
      </c>
      <c r="P4" s="10">
        <f>IF(ISBLANK(H4),"",+(O4-J4)/J4)</f>
        <v>0.30012859733140174</v>
      </c>
    </row>
    <row r="5" spans="1:16" ht="54" x14ac:dyDescent="0.25">
      <c r="A5" s="63"/>
      <c r="B5" s="63"/>
      <c r="C5" s="62"/>
      <c r="D5" s="5" t="s">
        <v>31</v>
      </c>
      <c r="E5" s="5" t="s">
        <v>41</v>
      </c>
      <c r="F5" s="5" t="s">
        <v>42</v>
      </c>
      <c r="G5" s="5" t="s">
        <v>43</v>
      </c>
      <c r="H5" s="5" t="s">
        <v>32</v>
      </c>
      <c r="I5" s="7">
        <f>IF(ISBLANK(H5),"",VLOOKUP(VALUE(LEFT(H5,2)),[1]ResumenProg!$A$1:$I$31,2,FALSE))</f>
        <v>15150000</v>
      </c>
      <c r="J5" s="7">
        <f>IF(ISBLANK(H5),"",VLOOKUP(VALUE(LEFT(H5,2)),[1]ResumenProg!$A$1:$I$31,3,FALSE))</f>
        <v>16897555.999999996</v>
      </c>
      <c r="K5" s="7">
        <f t="shared" ref="K5:K21" si="0">IF(ISBLANK(H5),"",+(J5-I5)/I5*100)</f>
        <v>11.535023102310205</v>
      </c>
      <c r="L5" s="7">
        <f>IF(ISBLANK(H5),"",VLOOKUP(VALUE(LEFT(H5,2)),[1]ResumenProg!$A$1:$I$31,4,FALSE))</f>
        <v>13955063.150000002</v>
      </c>
      <c r="M5" s="7">
        <f>IF(ISBLANK(H5),"",+L5/J5*100)</f>
        <v>82.586281412530937</v>
      </c>
      <c r="N5" s="9" t="s">
        <v>34</v>
      </c>
      <c r="O5" s="7">
        <f>IF(ISBLANK(H5),"",VLOOKUP(H5,[2]Hoja2!$A$1:$M$581,13,FALSE))</f>
        <v>8150000</v>
      </c>
      <c r="P5" s="10">
        <f t="shared" ref="P5:P21" si="1">IF(ISBLANK(H5),"",+(O5-J5)/J5)</f>
        <v>-0.51768172864762207</v>
      </c>
    </row>
    <row r="6" spans="1:16" x14ac:dyDescent="0.25">
      <c r="A6" s="63"/>
      <c r="B6" s="63"/>
      <c r="C6" s="8" t="s">
        <v>7</v>
      </c>
      <c r="I6" s="7" t="str">
        <f>IF(ISBLANK(H6),"",VLOOKUP(VALUE(LEFT(H6,2)),[1]ResumenProg!$A$1:$I$31,2,FALSE))</f>
        <v/>
      </c>
      <c r="J6" s="7" t="str">
        <f>IF(ISBLANK(H6),"",VLOOKUP(VALUE(LEFT(H6,2)),[1]ResumenProg!$A$1:$I$31,3,FALSE))</f>
        <v/>
      </c>
      <c r="K6" s="7" t="str">
        <f t="shared" si="0"/>
        <v/>
      </c>
      <c r="L6" s="7" t="str">
        <f>IF(ISBLANK(H6),"",VLOOKUP(VALUE(LEFT(H6,2)),[1]ResumenProg!$A$1:$I$31,4,FALSE))</f>
        <v/>
      </c>
      <c r="M6" s="7" t="str">
        <f t="shared" ref="M6:M21" si="2">IF(ISBLANK(H6),"",+L6/J6*100)</f>
        <v/>
      </c>
      <c r="O6" s="7" t="str">
        <f>IF(ISBLANK(H6),"",VLOOKUP(H6,[2]Hoja2!$A$1:$M$581,13,FALSE))</f>
        <v/>
      </c>
      <c r="P6" s="10" t="str">
        <f t="shared" si="1"/>
        <v/>
      </c>
    </row>
    <row r="7" spans="1:16" ht="81" x14ac:dyDescent="0.25">
      <c r="A7" s="63"/>
      <c r="B7" s="63" t="s">
        <v>4</v>
      </c>
      <c r="C7" s="5" t="s">
        <v>8</v>
      </c>
      <c r="D7" s="5" t="s">
        <v>55</v>
      </c>
      <c r="E7" s="5" t="s">
        <v>56</v>
      </c>
      <c r="F7" s="5" t="s">
        <v>57</v>
      </c>
      <c r="G7" s="5" t="s">
        <v>58</v>
      </c>
      <c r="H7" s="5" t="s">
        <v>59</v>
      </c>
      <c r="I7" s="7">
        <f>IF(ISBLANK(H7),"",VLOOKUP(VALUE(LEFT(H7,2)),[1]ResumenProg!$A$1:$I$31,2,FALSE))</f>
        <v>3000000</v>
      </c>
      <c r="J7" s="7">
        <f>IF(ISBLANK(H7),"",VLOOKUP(VALUE(LEFT(H7,2)),[1]ResumenProg!$A$1:$I$31,3,FALSE))</f>
        <v>3248498</v>
      </c>
      <c r="K7" s="7">
        <f t="shared" si="0"/>
        <v>8.2832666666666661</v>
      </c>
      <c r="L7" s="7">
        <f>IF(ISBLANK(H7),"",VLOOKUP(VALUE(LEFT(H7,2)),[1]ResumenProg!$A$1:$I$31,4,FALSE))</f>
        <v>3112982.7800000003</v>
      </c>
      <c r="M7" s="7">
        <f t="shared" si="2"/>
        <v>95.828372989609363</v>
      </c>
      <c r="N7" s="9"/>
      <c r="O7" s="7">
        <f>IF(ISBLANK(H7),"",VLOOKUP(H7,[2]Hoja2!$A$1:$M$581,13,FALSE))</f>
        <v>3000000</v>
      </c>
      <c r="P7" s="10">
        <f t="shared" si="1"/>
        <v>-7.6496276125150767E-2</v>
      </c>
    </row>
    <row r="8" spans="1:16" ht="27" x14ac:dyDescent="0.25">
      <c r="A8" s="63"/>
      <c r="B8" s="63"/>
      <c r="C8" s="5" t="s">
        <v>9</v>
      </c>
      <c r="D8" s="5"/>
      <c r="E8" s="5"/>
      <c r="F8" s="5"/>
      <c r="G8" s="5"/>
      <c r="H8" s="5"/>
      <c r="I8" s="7" t="str">
        <f>IF(ISBLANK(H8),"",VLOOKUP(VALUE(LEFT(H8,2)),[1]ResumenProg!$A$1:$I$31,2,FALSE))</f>
        <v/>
      </c>
      <c r="J8" s="7" t="str">
        <f>IF(ISBLANK(H8),"",VLOOKUP(VALUE(LEFT(H8,2)),[1]ResumenProg!$A$1:$I$31,3,FALSE))</f>
        <v/>
      </c>
      <c r="K8" s="7" t="str">
        <f t="shared" si="0"/>
        <v/>
      </c>
      <c r="L8" s="7" t="str">
        <f>IF(ISBLANK(H8),"",VLOOKUP(VALUE(LEFT(H8,2)),[1]ResumenProg!$A$1:$I$31,4,FALSE))</f>
        <v/>
      </c>
      <c r="M8" s="7" t="str">
        <f t="shared" si="2"/>
        <v/>
      </c>
      <c r="N8" s="9"/>
      <c r="O8" s="7" t="str">
        <f>IF(ISBLANK(H8),"",VLOOKUP(H8,[2]Hoja2!$A$1:$M$581,13,FALSE))</f>
        <v/>
      </c>
      <c r="P8" s="10" t="str">
        <f t="shared" si="1"/>
        <v/>
      </c>
    </row>
    <row r="9" spans="1:16" ht="81" x14ac:dyDescent="0.25">
      <c r="A9" s="63"/>
      <c r="B9" s="63"/>
      <c r="C9" s="5" t="s">
        <v>10</v>
      </c>
      <c r="D9" s="5" t="s">
        <v>50</v>
      </c>
      <c r="E9" s="5" t="s">
        <v>52</v>
      </c>
      <c r="F9" s="5" t="s">
        <v>53</v>
      </c>
      <c r="G9" s="5" t="s">
        <v>54</v>
      </c>
      <c r="H9" s="5" t="s">
        <v>51</v>
      </c>
      <c r="I9" s="7">
        <f>IF(ISBLANK(H9),"",VLOOKUP(VALUE(LEFT(H9,2)),[1]ResumenProg!$A$1:$I$31,2,FALSE))</f>
        <v>18080543</v>
      </c>
      <c r="J9" s="7">
        <f>IF(ISBLANK(H9),"",VLOOKUP(VALUE(LEFT(H9,2)),[1]ResumenProg!$A$1:$I$31,3,FALSE))</f>
        <v>28483440.999999996</v>
      </c>
      <c r="K9" s="7">
        <f t="shared" si="0"/>
        <v>57.536424652733032</v>
      </c>
      <c r="L9" s="7">
        <f>IF(ISBLANK(H9),"",VLOOKUP(VALUE(LEFT(H9,2)),[1]ResumenProg!$A$1:$I$31,4,FALSE))</f>
        <v>20008310.520000003</v>
      </c>
      <c r="M9" s="7">
        <f t="shared" si="2"/>
        <v>70.245412132614192</v>
      </c>
      <c r="N9" s="9"/>
      <c r="O9" s="7">
        <f>IF(ISBLANK(H9),"",VLOOKUP(H9,[2]Hoja2!$A$1:$M$581,13,FALSE))</f>
        <v>13981374</v>
      </c>
      <c r="P9" s="10">
        <f t="shared" si="1"/>
        <v>-0.50914027557274411</v>
      </c>
    </row>
    <row r="10" spans="1:16" x14ac:dyDescent="0.25">
      <c r="A10" s="63"/>
      <c r="B10" s="63"/>
      <c r="C10" s="5" t="s">
        <v>11</v>
      </c>
      <c r="D10" s="5"/>
      <c r="E10" s="5"/>
      <c r="F10" s="5"/>
      <c r="G10" s="5"/>
      <c r="H10" s="5"/>
      <c r="I10" s="7" t="str">
        <f>IF(ISBLANK(H10),"",VLOOKUP(VALUE(LEFT(H10,2)),[1]ResumenProg!$A$1:$I$31,2,FALSE))</f>
        <v/>
      </c>
      <c r="J10" s="7" t="str">
        <f>IF(ISBLANK(H10),"",VLOOKUP(VALUE(LEFT(H10,2)),[1]ResumenProg!$A$1:$I$31,3,FALSE))</f>
        <v/>
      </c>
      <c r="K10" s="7" t="str">
        <f t="shared" si="0"/>
        <v/>
      </c>
      <c r="L10" s="7" t="str">
        <f>IF(ISBLANK(H10),"",VLOOKUP(VALUE(LEFT(H10,2)),[1]ResumenProg!$A$1:$I$31,4,FALSE))</f>
        <v/>
      </c>
      <c r="M10" s="7" t="str">
        <f t="shared" si="2"/>
        <v/>
      </c>
      <c r="N10" s="9"/>
      <c r="O10" s="7" t="str">
        <f>IF(ISBLANK(H10),"",VLOOKUP(H10,[2]Hoja2!$A$1:$M$581,13,FALSE))</f>
        <v/>
      </c>
      <c r="P10" s="10" t="str">
        <f t="shared" si="1"/>
        <v/>
      </c>
    </row>
    <row r="11" spans="1:16" x14ac:dyDescent="0.25">
      <c r="A11" s="63"/>
      <c r="B11" s="63" t="s">
        <v>5</v>
      </c>
      <c r="C11" s="5" t="s">
        <v>12</v>
      </c>
      <c r="D11" s="5"/>
      <c r="E11" s="5"/>
      <c r="F11" s="5"/>
      <c r="G11" s="5"/>
      <c r="H11" s="5"/>
      <c r="I11" s="7" t="str">
        <f>IF(ISBLANK(H11),"",VLOOKUP(VALUE(LEFT(H11,2)),[1]ResumenProg!$A$1:$I$31,2,FALSE))</f>
        <v/>
      </c>
      <c r="J11" s="7" t="str">
        <f>IF(ISBLANK(H11),"",VLOOKUP(VALUE(LEFT(H11,2)),[1]ResumenProg!$A$1:$I$31,3,FALSE))</f>
        <v/>
      </c>
      <c r="K11" s="7" t="str">
        <f t="shared" si="0"/>
        <v/>
      </c>
      <c r="L11" s="7" t="str">
        <f>IF(ISBLANK(H11),"",VLOOKUP(VALUE(LEFT(H11,2)),[1]ResumenProg!$A$1:$I$31,4,FALSE))</f>
        <v/>
      </c>
      <c r="M11" s="7" t="str">
        <f t="shared" si="2"/>
        <v/>
      </c>
      <c r="N11" s="9"/>
      <c r="O11" s="7" t="str">
        <f>IF(ISBLANK(H11),"",VLOOKUP(H11,[2]Hoja2!$A$1:$M$581,13,FALSE))</f>
        <v/>
      </c>
      <c r="P11" s="10" t="str">
        <f t="shared" si="1"/>
        <v/>
      </c>
    </row>
    <row r="12" spans="1:16" ht="67.5" x14ac:dyDescent="0.25">
      <c r="A12" s="63"/>
      <c r="B12" s="63"/>
      <c r="C12" s="5" t="s">
        <v>13</v>
      </c>
      <c r="D12" s="5" t="s">
        <v>79</v>
      </c>
      <c r="E12" s="5" t="s">
        <v>80</v>
      </c>
      <c r="F12" s="5" t="s">
        <v>81</v>
      </c>
      <c r="G12" s="5" t="s">
        <v>82</v>
      </c>
      <c r="H12" s="5" t="s">
        <v>83</v>
      </c>
      <c r="I12" s="7">
        <f>IF(ISBLANK(H12),"",VLOOKUP(VALUE(LEFT(H12,2)),[1]ResumenProg!$A$1:$I$31,2,FALSE))</f>
        <v>3800000</v>
      </c>
      <c r="J12" s="7">
        <f>IF(ISBLANK(H12),"",VLOOKUP(VALUE(LEFT(H12,2)),[1]ResumenProg!$A$1:$I$31,3,FALSE))</f>
        <v>3312618</v>
      </c>
      <c r="K12" s="7">
        <f t="shared" si="0"/>
        <v>-12.825842105263158</v>
      </c>
      <c r="L12" s="7">
        <f>IF(ISBLANK(H12),"",VLOOKUP(VALUE(LEFT(H12,2)),[1]ResumenProg!$A$1:$I$31,4,FALSE))</f>
        <v>3189714.1500000004</v>
      </c>
      <c r="M12" s="7">
        <f t="shared" si="2"/>
        <v>96.28982726049307</v>
      </c>
      <c r="N12" s="9"/>
      <c r="O12" s="7">
        <f>IF(ISBLANK(H12),"",VLOOKUP(H12,[2]Hoja2!$A$1:$M$581,13,FALSE))</f>
        <v>4598981</v>
      </c>
      <c r="P12" s="10">
        <f t="shared" si="1"/>
        <v>0.38832216693865695</v>
      </c>
    </row>
    <row r="13" spans="1:16" ht="94.5" x14ac:dyDescent="0.25">
      <c r="A13" s="63"/>
      <c r="B13" s="63"/>
      <c r="C13" s="5" t="s">
        <v>14</v>
      </c>
      <c r="D13" s="5" t="s">
        <v>60</v>
      </c>
      <c r="E13" s="5" t="s">
        <v>61</v>
      </c>
      <c r="F13" s="5" t="s">
        <v>62</v>
      </c>
      <c r="G13" s="5" t="s">
        <v>63</v>
      </c>
      <c r="H13" s="5" t="s">
        <v>64</v>
      </c>
      <c r="I13" s="7">
        <f>IF(ISBLANK(H13),"",VLOOKUP(VALUE(LEFT(H13,2)),[1]ResumenProg!$A$1:$I$31,2,FALSE))</f>
        <v>3818000</v>
      </c>
      <c r="J13" s="7">
        <f>IF(ISBLANK(H13),"",VLOOKUP(VALUE(LEFT(H13,2)),[1]ResumenProg!$A$1:$I$31,3,FALSE))</f>
        <v>5827458.0000000009</v>
      </c>
      <c r="K13" s="7">
        <f t="shared" si="0"/>
        <v>52.631168150864347</v>
      </c>
      <c r="L13" s="7">
        <f>IF(ISBLANK(H13),"",VLOOKUP(VALUE(LEFT(H13,2)),[1]ResumenProg!$A$1:$I$31,4,FALSE))</f>
        <v>5745586.9000000004</v>
      </c>
      <c r="M13" s="7">
        <f t="shared" si="2"/>
        <v>98.595080393543796</v>
      </c>
      <c r="N13" s="9"/>
      <c r="O13" s="7">
        <f>IF(ISBLANK(H13),"",VLOOKUP(H13,[2]Hoja2!$A$1:$M$581,13,FALSE))</f>
        <v>3352520</v>
      </c>
      <c r="P13" s="10">
        <f t="shared" si="1"/>
        <v>-0.42470284642120126</v>
      </c>
    </row>
    <row r="14" spans="1:16" ht="27" x14ac:dyDescent="0.25">
      <c r="A14" s="63"/>
      <c r="B14" s="63"/>
      <c r="C14" s="5" t="s">
        <v>15</v>
      </c>
      <c r="D14" s="5"/>
      <c r="E14" s="5"/>
      <c r="F14" s="5"/>
      <c r="G14" s="5"/>
      <c r="H14" s="5"/>
      <c r="I14" s="7" t="str">
        <f>IF(ISBLANK(H14),"",VLOOKUP(VALUE(LEFT(H14,2)),[1]ResumenProg!$A$1:$I$31,2,FALSE))</f>
        <v/>
      </c>
      <c r="J14" s="7" t="str">
        <f>IF(ISBLANK(H14),"",VLOOKUP(VALUE(LEFT(H14,2)),[1]ResumenProg!$A$1:$I$31,3,FALSE))</f>
        <v/>
      </c>
      <c r="K14" s="7" t="str">
        <f t="shared" si="0"/>
        <v/>
      </c>
      <c r="L14" s="7" t="str">
        <f>IF(ISBLANK(H14),"",VLOOKUP(VALUE(LEFT(H14,2)),[1]ResumenProg!$A$1:$I$31,4,FALSE))</f>
        <v/>
      </c>
      <c r="M14" s="7" t="str">
        <f t="shared" si="2"/>
        <v/>
      </c>
      <c r="N14" s="9"/>
      <c r="O14" s="7" t="str">
        <f>IF(ISBLANK(H14),"",VLOOKUP(H14,[2]Hoja2!$A$1:$M$581,13,FALSE))</f>
        <v/>
      </c>
      <c r="P14" s="10" t="str">
        <f t="shared" si="1"/>
        <v/>
      </c>
    </row>
    <row r="15" spans="1:16" ht="27" x14ac:dyDescent="0.25">
      <c r="A15" s="63"/>
      <c r="B15" s="63"/>
      <c r="C15" s="5" t="s">
        <v>16</v>
      </c>
      <c r="D15" s="5"/>
      <c r="E15" s="5"/>
      <c r="F15" s="5"/>
      <c r="G15" s="5"/>
      <c r="H15" s="5"/>
      <c r="I15" s="7" t="str">
        <f>IF(ISBLANK(H15),"",VLOOKUP(VALUE(LEFT(H15,2)),[1]ResumenProg!$A$1:$I$31,2,FALSE))</f>
        <v/>
      </c>
      <c r="J15" s="7" t="str">
        <f>IF(ISBLANK(H15),"",VLOOKUP(VALUE(LEFT(H15,2)),[1]ResumenProg!$A$1:$I$31,3,FALSE))</f>
        <v/>
      </c>
      <c r="K15" s="7" t="str">
        <f t="shared" si="0"/>
        <v/>
      </c>
      <c r="L15" s="7" t="str">
        <f>IF(ISBLANK(H15),"",VLOOKUP(VALUE(LEFT(H15,2)),[1]ResumenProg!$A$1:$I$31,4,FALSE))</f>
        <v/>
      </c>
      <c r="M15" s="7" t="str">
        <f t="shared" si="2"/>
        <v/>
      </c>
      <c r="N15" s="9"/>
      <c r="O15" s="7" t="str">
        <f>IF(ISBLANK(H15),"",VLOOKUP(H15,[2]Hoja2!$A$1:$M$581,13,FALSE))</f>
        <v/>
      </c>
      <c r="P15" s="10" t="str">
        <f t="shared" si="1"/>
        <v/>
      </c>
    </row>
    <row r="16" spans="1:16" ht="81" x14ac:dyDescent="0.25">
      <c r="A16" s="63"/>
      <c r="B16" s="63" t="s">
        <v>30</v>
      </c>
      <c r="C16" s="5" t="s">
        <v>17</v>
      </c>
      <c r="D16" s="5" t="s">
        <v>45</v>
      </c>
      <c r="E16" s="5" t="s">
        <v>46</v>
      </c>
      <c r="F16" s="5" t="s">
        <v>47</v>
      </c>
      <c r="G16" s="5" t="s">
        <v>48</v>
      </c>
      <c r="H16" s="5" t="s">
        <v>49</v>
      </c>
      <c r="I16" s="7">
        <f>IF(ISBLANK(H16),"",VLOOKUP(VALUE(LEFT(H16,2)),[1]ResumenProg!$A$1:$I$31,2,FALSE))</f>
        <v>5900000</v>
      </c>
      <c r="J16" s="7">
        <f>IF(ISBLANK(H16),"",VLOOKUP(VALUE(LEFT(H16,2)),[1]ResumenProg!$A$1:$I$31,3,FALSE))</f>
        <v>6848715</v>
      </c>
      <c r="K16" s="7">
        <f t="shared" si="0"/>
        <v>16.079915254237285</v>
      </c>
      <c r="L16" s="7">
        <f>IF(ISBLANK(H16),"",VLOOKUP(VALUE(LEFT(H16,2)),[1]ResumenProg!$A$1:$I$31,4,FALSE))</f>
        <v>6293544.6199999992</v>
      </c>
      <c r="M16" s="7">
        <f t="shared" si="2"/>
        <v>91.893802268016685</v>
      </c>
      <c r="N16" s="9"/>
      <c r="O16" s="7">
        <f>IF(ISBLANK(H16),"",VLOOKUP(H16,[2]Hoja2!$A$1:$M$581,13,FALSE))</f>
        <v>5601950</v>
      </c>
      <c r="P16" s="10">
        <f t="shared" si="1"/>
        <v>-0.18204363884319905</v>
      </c>
    </row>
    <row r="17" spans="1:16" ht="175.5" x14ac:dyDescent="0.25">
      <c r="A17" s="63"/>
      <c r="B17" s="63"/>
      <c r="C17" s="5" t="s">
        <v>18</v>
      </c>
      <c r="D17" s="5" t="s">
        <v>65</v>
      </c>
      <c r="E17" s="5" t="s">
        <v>66</v>
      </c>
      <c r="F17" s="5" t="s">
        <v>67</v>
      </c>
      <c r="G17" s="5" t="s">
        <v>68</v>
      </c>
      <c r="H17" s="5" t="s">
        <v>69</v>
      </c>
      <c r="I17" s="7">
        <f>IF(ISBLANK(H17),"",VLOOKUP(VALUE(LEFT(H17,2)),[1]ResumenProg!$A$1:$I$31,2,FALSE))</f>
        <v>16802069</v>
      </c>
      <c r="J17" s="7">
        <f>IF(ISBLANK(H17),"",VLOOKUP(VALUE(LEFT(H17,2)),[1]ResumenProg!$A$1:$I$31,3,FALSE))</f>
        <v>21859817</v>
      </c>
      <c r="K17" s="7">
        <f t="shared" si="0"/>
        <v>30.101935660423724</v>
      </c>
      <c r="L17" s="7">
        <f>IF(ISBLANK(H17),"",VLOOKUP(VALUE(LEFT(H17,2)),[1]ResumenProg!$A$1:$I$31,4,FALSE))</f>
        <v>20852086.550000001</v>
      </c>
      <c r="M17" s="7">
        <f t="shared" si="2"/>
        <v>95.390032542358426</v>
      </c>
      <c r="N17" s="9"/>
      <c r="O17" s="7">
        <f>IF(ISBLANK(H17),"",VLOOKUP(H17,[2]Hoja2!$A$1:$M$581,13,FALSE))</f>
        <v>12941592</v>
      </c>
      <c r="P17" s="10">
        <f t="shared" si="1"/>
        <v>-0.40797345192779977</v>
      </c>
    </row>
    <row r="18" spans="1:16" x14ac:dyDescent="0.25">
      <c r="A18" s="63"/>
      <c r="B18" s="63"/>
      <c r="C18" s="5" t="s">
        <v>19</v>
      </c>
      <c r="D18" s="5"/>
      <c r="E18" s="5"/>
      <c r="F18" s="5"/>
      <c r="G18" s="5"/>
      <c r="H18" s="5"/>
      <c r="I18" s="7" t="str">
        <f>IF(ISBLANK(H18),"",VLOOKUP(VALUE(LEFT(H18,2)),[1]ResumenProg!$A$1:$I$31,2,FALSE))</f>
        <v/>
      </c>
      <c r="J18" s="7" t="str">
        <f>IF(ISBLANK(H18),"",VLOOKUP(VALUE(LEFT(H18,2)),[1]ResumenProg!$A$1:$I$31,3,FALSE))</f>
        <v/>
      </c>
      <c r="K18" s="7" t="str">
        <f t="shared" si="0"/>
        <v/>
      </c>
      <c r="L18" s="7" t="str">
        <f>IF(ISBLANK(H18),"",VLOOKUP(VALUE(LEFT(H18,2)),[1]ResumenProg!$A$1:$I$31,4,FALSE))</f>
        <v/>
      </c>
      <c r="M18" s="7" t="str">
        <f t="shared" si="2"/>
        <v/>
      </c>
      <c r="N18" s="9"/>
      <c r="O18" s="7" t="str">
        <f>IF(ISBLANK(H18),"",VLOOKUP(H18,[2]Hoja2!$A$1:$M$581,13,FALSE))</f>
        <v/>
      </c>
      <c r="P18" s="10" t="str">
        <f t="shared" si="1"/>
        <v/>
      </c>
    </row>
    <row r="19" spans="1:16" ht="27" x14ac:dyDescent="0.25">
      <c r="A19" s="63"/>
      <c r="B19" s="63"/>
      <c r="C19" s="5" t="s">
        <v>20</v>
      </c>
      <c r="D19" s="5"/>
      <c r="E19" s="5"/>
      <c r="F19" s="5"/>
      <c r="G19" s="5"/>
      <c r="H19" s="5"/>
      <c r="I19" s="7" t="str">
        <f>IF(ISBLANK(H19),"",VLOOKUP(VALUE(LEFT(H19,2)),[1]ResumenProg!$A$1:$I$31,2,FALSE))</f>
        <v/>
      </c>
      <c r="J19" s="7" t="str">
        <f>IF(ISBLANK(H19),"",VLOOKUP(VALUE(LEFT(H19,2)),[1]ResumenProg!$A$1:$I$31,3,FALSE))</f>
        <v/>
      </c>
      <c r="K19" s="7" t="str">
        <f t="shared" si="0"/>
        <v/>
      </c>
      <c r="L19" s="7" t="str">
        <f>IF(ISBLANK(H19),"",VLOOKUP(VALUE(LEFT(H19,2)),[1]ResumenProg!$A$1:$I$31,4,FALSE))</f>
        <v/>
      </c>
      <c r="M19" s="7" t="str">
        <f t="shared" si="2"/>
        <v/>
      </c>
      <c r="N19" s="9"/>
      <c r="O19" s="7" t="str">
        <f>IF(ISBLANK(H19),"",VLOOKUP(H19,[2]Hoja2!$A$1:$M$581,13,FALSE))</f>
        <v/>
      </c>
      <c r="P19" s="10" t="str">
        <f t="shared" si="1"/>
        <v/>
      </c>
    </row>
    <row r="20" spans="1:16" ht="27" x14ac:dyDescent="0.25">
      <c r="A20" s="63"/>
      <c r="B20" s="63"/>
      <c r="C20" s="5" t="s">
        <v>21</v>
      </c>
      <c r="D20" s="5"/>
      <c r="E20" s="5"/>
      <c r="F20" s="5"/>
      <c r="G20" s="5"/>
      <c r="H20" s="5"/>
      <c r="I20" s="7" t="str">
        <f>IF(ISBLANK(H20),"",VLOOKUP(VALUE(LEFT(H20,2)),[1]ResumenProg!$A$1:$I$31,2,FALSE))</f>
        <v/>
      </c>
      <c r="J20" s="7" t="str">
        <f>IF(ISBLANK(H20),"",VLOOKUP(VALUE(LEFT(H20,2)),[1]ResumenProg!$A$1:$I$31,3,FALSE))</f>
        <v/>
      </c>
      <c r="K20" s="7" t="str">
        <f t="shared" si="0"/>
        <v/>
      </c>
      <c r="L20" s="7" t="str">
        <f>IF(ISBLANK(H20),"",VLOOKUP(VALUE(LEFT(H20,2)),[1]ResumenProg!$A$1:$I$31,4,FALSE))</f>
        <v/>
      </c>
      <c r="M20" s="7" t="str">
        <f t="shared" si="2"/>
        <v/>
      </c>
      <c r="N20" s="9"/>
      <c r="O20" s="7" t="str">
        <f>IF(ISBLANK(H20),"",VLOOKUP(H20,[2]Hoja2!$A$1:$M$581,13,FALSE))</f>
        <v/>
      </c>
      <c r="P20" s="10" t="str">
        <f t="shared" si="1"/>
        <v/>
      </c>
    </row>
    <row r="21" spans="1:16" ht="54" x14ac:dyDescent="0.25">
      <c r="A21" s="63"/>
      <c r="B21" s="63"/>
      <c r="C21" s="5" t="s">
        <v>22</v>
      </c>
      <c r="D21" s="5" t="s">
        <v>70</v>
      </c>
      <c r="E21" s="5" t="s">
        <v>71</v>
      </c>
      <c r="F21" s="5" t="s">
        <v>72</v>
      </c>
      <c r="G21" s="5" t="s">
        <v>73</v>
      </c>
      <c r="H21" s="5" t="s">
        <v>74</v>
      </c>
      <c r="I21" s="7">
        <f>IF(ISBLANK(H21),"",VLOOKUP(VALUE(LEFT(H21,2)),[1]ResumenProg!$A$1:$I$31,2,FALSE))</f>
        <v>3800000</v>
      </c>
      <c r="J21" s="7">
        <f>IF(ISBLANK(H21),"",VLOOKUP(VALUE(LEFT(H21,2)),[1]ResumenProg!$A$1:$I$31,3,FALSE))</f>
        <v>4263549</v>
      </c>
      <c r="K21" s="7">
        <f t="shared" si="0"/>
        <v>12.198657894736842</v>
      </c>
      <c r="L21" s="7">
        <f>IF(ISBLANK(H21),"",VLOOKUP(VALUE(LEFT(H21,2)),[1]ResumenProg!$A$1:$I$31,4,FALSE))</f>
        <v>3929945.1099999994</v>
      </c>
      <c r="M21" s="7">
        <f t="shared" si="2"/>
        <v>92.175441398703271</v>
      </c>
      <c r="N21" s="9"/>
      <c r="O21" s="7">
        <f>IF(ISBLANK(H21),"",VLOOKUP(H21,[2]Hoja2!$A$1:$M$581,13,FALSE))</f>
        <v>3231000</v>
      </c>
      <c r="P21" s="10">
        <f t="shared" si="1"/>
        <v>-0.24218063402109369</v>
      </c>
    </row>
    <row r="22" spans="1:16" x14ac:dyDescent="0.25">
      <c r="I22" s="3"/>
      <c r="J22" s="3"/>
      <c r="K22" s="3"/>
      <c r="L22" s="3"/>
      <c r="M22" s="3"/>
    </row>
    <row r="23" spans="1:16" x14ac:dyDescent="0.25">
      <c r="I23" s="3"/>
      <c r="J23" s="3"/>
      <c r="K23" s="3"/>
      <c r="L23" s="3"/>
      <c r="M23" s="3"/>
    </row>
    <row r="24" spans="1:16" x14ac:dyDescent="0.25">
      <c r="I24" s="3"/>
      <c r="J24" s="3"/>
      <c r="K24" s="3"/>
      <c r="L24" s="3"/>
      <c r="M24" s="3"/>
    </row>
    <row r="25" spans="1:16" x14ac:dyDescent="0.25">
      <c r="I25" s="3"/>
      <c r="J25" s="3"/>
      <c r="K25" s="3"/>
      <c r="L25" s="3"/>
      <c r="M25" s="3"/>
    </row>
    <row r="26" spans="1:16" x14ac:dyDescent="0.25">
      <c r="I26" s="3"/>
      <c r="J26" s="3"/>
      <c r="K26" s="3"/>
      <c r="L26" s="3"/>
      <c r="M26" s="3"/>
    </row>
    <row r="27" spans="1:16" x14ac:dyDescent="0.25">
      <c r="I27" s="3"/>
      <c r="J27" s="3"/>
      <c r="K27" s="3"/>
      <c r="L27" s="3"/>
      <c r="M27" s="3"/>
    </row>
    <row r="28" spans="1:16" x14ac:dyDescent="0.25">
      <c r="I28" s="3"/>
      <c r="J28" s="3"/>
      <c r="K28" s="3"/>
      <c r="L28" s="3"/>
      <c r="M28" s="3"/>
    </row>
    <row r="29" spans="1:16" x14ac:dyDescent="0.25">
      <c r="I29" s="3"/>
      <c r="J29" s="3"/>
      <c r="K29" s="3"/>
      <c r="L29" s="3"/>
      <c r="M29" s="3"/>
    </row>
    <row r="30" spans="1:16" x14ac:dyDescent="0.25">
      <c r="I30" s="3"/>
      <c r="J30" s="3"/>
      <c r="K30" s="3"/>
      <c r="L30" s="3"/>
      <c r="M30" s="3"/>
    </row>
    <row r="31" spans="1:16" x14ac:dyDescent="0.25">
      <c r="I31" s="3"/>
      <c r="J31" s="3"/>
      <c r="K31" s="3"/>
      <c r="L31" s="3"/>
      <c r="M31" s="3"/>
    </row>
    <row r="32" spans="1:16" x14ac:dyDescent="0.25">
      <c r="I32" s="3"/>
      <c r="J32" s="3"/>
      <c r="K32" s="3"/>
      <c r="L32" s="3"/>
      <c r="M32" s="3"/>
    </row>
    <row r="33" spans="9:13" x14ac:dyDescent="0.25">
      <c r="I33" s="3"/>
      <c r="J33" s="3"/>
      <c r="K33" s="3"/>
      <c r="L33" s="3"/>
      <c r="M33" s="3"/>
    </row>
    <row r="34" spans="9:13" x14ac:dyDescent="0.25">
      <c r="I34" s="3"/>
      <c r="J34" s="3"/>
      <c r="K34" s="3"/>
      <c r="L34" s="3"/>
      <c r="M34" s="3"/>
    </row>
    <row r="35" spans="9:13" x14ac:dyDescent="0.25">
      <c r="I35" s="3"/>
      <c r="J35" s="3"/>
    </row>
    <row r="36" spans="9:13" x14ac:dyDescent="0.25">
      <c r="I36" s="3"/>
      <c r="J36" s="3"/>
    </row>
    <row r="37" spans="9:13" x14ac:dyDescent="0.25">
      <c r="I37" s="3"/>
      <c r="J37" s="3"/>
    </row>
    <row r="38" spans="9:13" x14ac:dyDescent="0.25">
      <c r="I38" s="3"/>
      <c r="J38" s="3"/>
    </row>
  </sheetData>
  <mergeCells count="11">
    <mergeCell ref="N2:N3"/>
    <mergeCell ref="D1:N1"/>
    <mergeCell ref="P1:P3"/>
    <mergeCell ref="D2:G2"/>
    <mergeCell ref="H2:M2"/>
    <mergeCell ref="C4:C5"/>
    <mergeCell ref="A4:A21"/>
    <mergeCell ref="B4:B6"/>
    <mergeCell ref="B7:B10"/>
    <mergeCell ref="B11:B15"/>
    <mergeCell ref="B16:B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85" zoomScaleNormal="85" workbookViewId="0">
      <selection activeCell="D5" sqref="D5"/>
    </sheetView>
  </sheetViews>
  <sheetFormatPr baseColWidth="10" defaultColWidth="15.85546875" defaultRowHeight="12.75" x14ac:dyDescent="0.25"/>
  <cols>
    <col min="1" max="1" width="14.42578125" style="16" customWidth="1"/>
    <col min="2" max="2" width="13.28515625" style="16" customWidth="1"/>
    <col min="3" max="3" width="20.85546875" style="16" customWidth="1"/>
    <col min="4" max="4" width="33.5703125" style="16" customWidth="1"/>
    <col min="5" max="7" width="37.28515625" style="16" hidden="1" customWidth="1"/>
    <col min="8" max="8" width="17.28515625" style="16" hidden="1" customWidth="1"/>
    <col min="9" max="9" width="0" style="16" hidden="1" customWidth="1"/>
    <col min="10" max="10" width="13.7109375" style="16" customWidth="1"/>
    <col min="11" max="11" width="0" style="16" hidden="1" customWidth="1"/>
    <col min="12" max="12" width="12.28515625" style="16" customWidth="1"/>
    <col min="13" max="13" width="12" style="16" customWidth="1"/>
    <col min="14" max="14" width="13.28515625" style="16" customWidth="1"/>
    <col min="15" max="15" width="13.5703125" style="16" customWidth="1"/>
    <col min="16" max="16" width="18.140625" style="16" hidden="1" customWidth="1"/>
    <col min="17" max="16384" width="15.85546875" style="16"/>
  </cols>
  <sheetData>
    <row r="1" spans="1:16" ht="38.25" x14ac:dyDescent="0.25">
      <c r="D1" s="68" t="s">
        <v>24</v>
      </c>
      <c r="E1" s="69"/>
      <c r="F1" s="69"/>
      <c r="G1" s="69"/>
      <c r="H1" s="69"/>
      <c r="I1" s="69"/>
      <c r="J1" s="69"/>
      <c r="K1" s="69"/>
      <c r="L1" s="69"/>
      <c r="M1" s="70"/>
      <c r="N1" s="65" t="s">
        <v>33</v>
      </c>
      <c r="O1" s="17" t="s">
        <v>85</v>
      </c>
      <c r="P1" s="18" t="s">
        <v>88</v>
      </c>
    </row>
    <row r="2" spans="1:16" x14ac:dyDescent="0.25">
      <c r="A2" s="60" t="s">
        <v>162</v>
      </c>
      <c r="B2" s="60"/>
      <c r="C2" s="60"/>
      <c r="D2" s="68" t="s">
        <v>36</v>
      </c>
      <c r="E2" s="69"/>
      <c r="F2" s="69"/>
      <c r="G2" s="69"/>
      <c r="H2" s="69"/>
      <c r="I2" s="69"/>
      <c r="J2" s="69"/>
      <c r="K2" s="69"/>
      <c r="L2" s="69"/>
      <c r="M2" s="70"/>
      <c r="N2" s="66"/>
      <c r="O2" s="65" t="s">
        <v>86</v>
      </c>
      <c r="P2" s="18"/>
    </row>
    <row r="3" spans="1:16" ht="38.25" x14ac:dyDescent="0.25">
      <c r="A3" s="19" t="s">
        <v>1</v>
      </c>
      <c r="B3" s="19" t="s">
        <v>2</v>
      </c>
      <c r="C3" s="19" t="s">
        <v>6</v>
      </c>
      <c r="D3" s="17" t="s">
        <v>37</v>
      </c>
      <c r="E3" s="17" t="s">
        <v>38</v>
      </c>
      <c r="F3" s="17" t="s">
        <v>39</v>
      </c>
      <c r="G3" s="17" t="s">
        <v>40</v>
      </c>
      <c r="H3" s="17" t="s">
        <v>23</v>
      </c>
      <c r="I3" s="17" t="s">
        <v>25</v>
      </c>
      <c r="J3" s="17" t="s">
        <v>26</v>
      </c>
      <c r="K3" s="17" t="s">
        <v>27</v>
      </c>
      <c r="L3" s="17" t="s">
        <v>28</v>
      </c>
      <c r="M3" s="17" t="s">
        <v>29</v>
      </c>
      <c r="N3" s="67"/>
      <c r="O3" s="67"/>
      <c r="P3" s="18"/>
    </row>
    <row r="4" spans="1:16" ht="102" x14ac:dyDescent="0.25">
      <c r="A4" s="20" t="s">
        <v>0</v>
      </c>
      <c r="B4" s="20" t="s">
        <v>3</v>
      </c>
      <c r="C4" s="21" t="s">
        <v>114</v>
      </c>
      <c r="D4" s="22" t="s">
        <v>75</v>
      </c>
      <c r="E4" s="23" t="s">
        <v>76</v>
      </c>
      <c r="F4" s="24" t="s">
        <v>77</v>
      </c>
      <c r="G4" s="24" t="s">
        <v>78</v>
      </c>
      <c r="H4" s="25" t="s">
        <v>35</v>
      </c>
      <c r="I4" s="26">
        <f>IF(ISBLANK(H4),"",VLOOKUP(VALUE(LEFT(H4,2)),[1]ResumenProg!$A$1:$I$31,2,FALSE))</f>
        <v>17700000</v>
      </c>
      <c r="J4" s="26">
        <f>IF(ISBLANK(H4),"",VLOOKUP(VALUE(LEFT(H4,2)),[1]ResumenProg!$A$1:$I$31,3,FALSE))</f>
        <v>32160854</v>
      </c>
      <c r="K4" s="26">
        <f>IF(ISBLANK(H4),"",+(J4-I4)/I4*100)</f>
        <v>81.699740112994348</v>
      </c>
      <c r="L4" s="26">
        <f>IF(ISBLANK(H4),"",VLOOKUP(VALUE(LEFT(H4,2)),[1]ResumenProg!$A$1:$I$31,4,FALSE))</f>
        <v>14321633.730000004</v>
      </c>
      <c r="M4" s="26">
        <f>IF(ISBLANK(H4),"",+L4/J4*100)</f>
        <v>44.531260674856469</v>
      </c>
      <c r="N4" s="24" t="s">
        <v>34</v>
      </c>
      <c r="O4" s="26">
        <f>IF(ISBLANK(H4),"",VLOOKUP(H4,[2]Hoja2!$A$1:$M$581,13,FALSE))</f>
        <v>41813246</v>
      </c>
      <c r="P4" s="27">
        <f>IF(ISBLANK(H4),"",+(O4-J4)/J4)</f>
        <v>0.30012859733140174</v>
      </c>
    </row>
    <row r="5" spans="1:16" ht="51" x14ac:dyDescent="0.25">
      <c r="A5" s="28"/>
      <c r="B5" s="28"/>
      <c r="C5" s="29"/>
      <c r="D5" s="22" t="s">
        <v>164</v>
      </c>
      <c r="E5" s="24" t="s">
        <v>41</v>
      </c>
      <c r="F5" s="24" t="s">
        <v>42</v>
      </c>
      <c r="G5" s="24" t="s">
        <v>43</v>
      </c>
      <c r="H5" s="25" t="s">
        <v>32</v>
      </c>
      <c r="I5" s="26">
        <f>IF(ISBLANK(H5),"",VLOOKUP(VALUE(LEFT(H5,2)),[1]ResumenProg!$A$1:$I$31,2,FALSE))</f>
        <v>15150000</v>
      </c>
      <c r="J5" s="26">
        <f>IF(ISBLANK(H5),"",VLOOKUP(VALUE(LEFT(H5,2)),[1]ResumenProg!$A$1:$I$31,3,FALSE))</f>
        <v>16897555.999999996</v>
      </c>
      <c r="K5" s="26">
        <f t="shared" ref="K5:K22" si="0">IF(ISBLANK(H5),"",+(J5-I5)/I5*100)</f>
        <v>11.535023102310205</v>
      </c>
      <c r="L5" s="26">
        <f>IF(ISBLANK(H5),"",VLOOKUP(VALUE(LEFT(H5,2)),[1]ResumenProg!$A$1:$I$31,4,FALSE))</f>
        <v>13955063.150000002</v>
      </c>
      <c r="M5" s="26">
        <f>IF(ISBLANK(H5),"",+L5/J5*100)</f>
        <v>82.586281412530937</v>
      </c>
      <c r="N5" s="24" t="s">
        <v>34</v>
      </c>
      <c r="O5" s="26">
        <f>IF(ISBLANK(H5),"",VLOOKUP(H5,[2]Hoja2!$A$1:$M$581,13,FALSE))</f>
        <v>8150000</v>
      </c>
      <c r="P5" s="27">
        <f t="shared" ref="P5:P22" si="1">IF(ISBLANK(H5),"",+(O5-J5)/J5)</f>
        <v>-0.51768172864762207</v>
      </c>
    </row>
    <row r="6" spans="1:16" x14ac:dyDescent="0.25">
      <c r="A6" s="28"/>
      <c r="B6" s="30"/>
      <c r="C6" s="31" t="s">
        <v>7</v>
      </c>
      <c r="D6" s="24"/>
      <c r="E6" s="24"/>
      <c r="F6" s="24"/>
      <c r="G6" s="24"/>
      <c r="H6" s="25"/>
      <c r="I6" s="26" t="str">
        <f>IF(ISBLANK(H6),"",VLOOKUP(VALUE(LEFT(H6,2)),[1]ResumenProg!$A$1:$I$31,2,FALSE))</f>
        <v/>
      </c>
      <c r="J6" s="26" t="str">
        <f>IF(ISBLANK(H6),"",VLOOKUP(VALUE(LEFT(H6,2)),[1]ResumenProg!$A$1:$I$31,3,FALSE))</f>
        <v/>
      </c>
      <c r="K6" s="26" t="str">
        <f t="shared" si="0"/>
        <v/>
      </c>
      <c r="L6" s="26" t="str">
        <f>IF(ISBLANK(H6),"",VLOOKUP(VALUE(LEFT(H6,2)),[1]ResumenProg!$A$1:$I$31,4,FALSE))</f>
        <v/>
      </c>
      <c r="M6" s="26" t="str">
        <f t="shared" ref="M6:M22" si="2">IF(ISBLANK(H6),"",+L6/J6*100)</f>
        <v/>
      </c>
      <c r="N6" s="24" t="s">
        <v>160</v>
      </c>
      <c r="O6" s="26" t="str">
        <f>IF(ISBLANK(H6),"",VLOOKUP(H6,[2]Hoja2!$A$1:$M$581,13,FALSE))</f>
        <v/>
      </c>
      <c r="P6" s="27" t="str">
        <f t="shared" si="1"/>
        <v/>
      </c>
    </row>
    <row r="7" spans="1:16" ht="76.5" x14ac:dyDescent="0.25">
      <c r="A7" s="28"/>
      <c r="B7" s="21" t="s">
        <v>4</v>
      </c>
      <c r="C7" s="22" t="s">
        <v>8</v>
      </c>
      <c r="D7" s="24" t="s">
        <v>55</v>
      </c>
      <c r="E7" s="24" t="s">
        <v>56</v>
      </c>
      <c r="F7" s="24" t="s">
        <v>57</v>
      </c>
      <c r="G7" s="24" t="s">
        <v>58</v>
      </c>
      <c r="H7" s="25" t="s">
        <v>59</v>
      </c>
      <c r="I7" s="26">
        <f>IF(ISBLANK(H7),"",VLOOKUP(VALUE(LEFT(H7,2)),[1]ResumenProg!$A$1:$I$31,2,FALSE))</f>
        <v>3000000</v>
      </c>
      <c r="J7" s="26">
        <f>IF(ISBLANK(H7),"",VLOOKUP(VALUE(LEFT(H7,2)),[1]ResumenProg!$A$1:$I$31,3,FALSE))</f>
        <v>3248498</v>
      </c>
      <c r="K7" s="26">
        <f t="shared" si="0"/>
        <v>8.2832666666666661</v>
      </c>
      <c r="L7" s="26">
        <f>IF(ISBLANK(H7),"",VLOOKUP(VALUE(LEFT(H7,2)),[1]ResumenProg!$A$1:$I$31,4,FALSE))</f>
        <v>3112982.7800000003</v>
      </c>
      <c r="M7" s="26">
        <f t="shared" si="2"/>
        <v>95.828372989609363</v>
      </c>
      <c r="N7" s="24" t="s">
        <v>34</v>
      </c>
      <c r="O7" s="26">
        <f>IF(ISBLANK(H7),"",VLOOKUP(H7,[2]Hoja2!$A$1:$M$581,13,FALSE))</f>
        <v>3000000</v>
      </c>
      <c r="P7" s="27">
        <f t="shared" si="1"/>
        <v>-7.6496276125150767E-2</v>
      </c>
    </row>
    <row r="8" spans="1:16" ht="25.5" x14ac:dyDescent="0.25">
      <c r="A8" s="28"/>
      <c r="B8" s="30"/>
      <c r="C8" s="32" t="s">
        <v>9</v>
      </c>
      <c r="D8" s="24"/>
      <c r="E8" s="24"/>
      <c r="F8" s="24"/>
      <c r="G8" s="24"/>
      <c r="H8" s="25"/>
      <c r="I8" s="26" t="str">
        <f>IF(ISBLANK(H8),"",VLOOKUP(VALUE(LEFT(H8,2)),[1]ResumenProg!$A$1:$I$31,2,FALSE))</f>
        <v/>
      </c>
      <c r="J8" s="26" t="str">
        <f>IF(ISBLANK(H8),"",VLOOKUP(VALUE(LEFT(H8,2)),[1]ResumenProg!$A$1:$I$31,3,FALSE))</f>
        <v/>
      </c>
      <c r="K8" s="26" t="str">
        <f t="shared" si="0"/>
        <v/>
      </c>
      <c r="L8" s="26" t="str">
        <f>IF(ISBLANK(H8),"",VLOOKUP(VALUE(LEFT(H8,2)),[1]ResumenProg!$A$1:$I$31,4,FALSE))</f>
        <v/>
      </c>
      <c r="M8" s="26" t="str">
        <f t="shared" si="2"/>
        <v/>
      </c>
      <c r="N8" s="24" t="s">
        <v>160</v>
      </c>
      <c r="O8" s="26" t="str">
        <f>IF(ISBLANK(H8),"",VLOOKUP(H8,[2]Hoja2!$A$1:$M$581,13,FALSE))</f>
        <v/>
      </c>
      <c r="P8" s="27" t="str">
        <f t="shared" si="1"/>
        <v/>
      </c>
    </row>
    <row r="9" spans="1:16" ht="89.25" x14ac:dyDescent="0.25">
      <c r="A9" s="28"/>
      <c r="B9" s="28"/>
      <c r="C9" s="21" t="s">
        <v>10</v>
      </c>
      <c r="D9" s="22" t="s">
        <v>50</v>
      </c>
      <c r="E9" s="24" t="s">
        <v>52</v>
      </c>
      <c r="F9" s="24" t="s">
        <v>53</v>
      </c>
      <c r="G9" s="24" t="s">
        <v>54</v>
      </c>
      <c r="H9" s="25" t="s">
        <v>51</v>
      </c>
      <c r="I9" s="26">
        <f>IF(ISBLANK(H9),"",VLOOKUP(VALUE(LEFT(H9,2)),[1]ResumenProg!$A$1:$I$31,2,FALSE))</f>
        <v>18080543</v>
      </c>
      <c r="J9" s="26">
        <f>IF(ISBLANK(H9),"",VLOOKUP(VALUE(LEFT(H9,2)),[1]ResumenProg!$A$1:$I$31,3,FALSE))</f>
        <v>28483440.999999996</v>
      </c>
      <c r="K9" s="26">
        <f t="shared" si="0"/>
        <v>57.536424652733032</v>
      </c>
      <c r="L9" s="26">
        <f>IF(ISBLANK(H9),"",VLOOKUP(VALUE(LEFT(H9,2)),[1]ResumenProg!$A$1:$I$31,4,FALSE))</f>
        <v>20008310.520000003</v>
      </c>
      <c r="M9" s="26">
        <f t="shared" si="2"/>
        <v>70.245412132614192</v>
      </c>
      <c r="N9" s="24" t="s">
        <v>34</v>
      </c>
      <c r="O9" s="26">
        <f>IF(ISBLANK(H9),"",VLOOKUP(H9,[2]Hoja2!$A$1:$M$581,13,FALSE))</f>
        <v>13981374</v>
      </c>
      <c r="P9" s="27">
        <f t="shared" si="1"/>
        <v>-0.50914027557274411</v>
      </c>
    </row>
    <row r="10" spans="1:16" ht="51" x14ac:dyDescent="0.25">
      <c r="A10" s="28"/>
      <c r="B10" s="28"/>
      <c r="C10" s="29"/>
      <c r="D10" s="22" t="s">
        <v>163</v>
      </c>
      <c r="E10" s="24" t="s">
        <v>151</v>
      </c>
      <c r="F10" s="24" t="s">
        <v>152</v>
      </c>
      <c r="G10" s="24" t="s">
        <v>153</v>
      </c>
      <c r="H10" s="25" t="s">
        <v>154</v>
      </c>
      <c r="I10" s="26">
        <f>IF(ISBLANK(H10),"",VLOOKUP(VALUE(LEFT(H10,2)),[1]ResumenProg!$A$1:$I$31,2,FALSE))</f>
        <v>2290000</v>
      </c>
      <c r="J10" s="26">
        <f>IF(ISBLANK(H10),"",VLOOKUP(VALUE(LEFT(H10,2)),[1]ResumenProg!$A$1:$I$31,3,FALSE))</f>
        <v>2669038</v>
      </c>
      <c r="K10" s="26">
        <f t="shared" si="0"/>
        <v>16.55187772925764</v>
      </c>
      <c r="L10" s="26">
        <f>IF(ISBLANK(H10),"",VLOOKUP(VALUE(LEFT(H10,2)),[1]ResumenProg!$A$1:$I$31,4,FALSE))</f>
        <v>2486898.46</v>
      </c>
      <c r="M10" s="26">
        <f t="shared" si="2"/>
        <v>93.175835638158759</v>
      </c>
      <c r="N10" s="24" t="s">
        <v>34</v>
      </c>
      <c r="O10" s="26">
        <f>IF(ISBLANK(H10),"",VLOOKUP(H10,[2]Hoja2!$A$1:$M$581,13,FALSE))</f>
        <v>345000</v>
      </c>
      <c r="P10" s="27">
        <f t="shared" si="1"/>
        <v>-0.87073994450434955</v>
      </c>
    </row>
    <row r="11" spans="1:16" ht="25.5" x14ac:dyDescent="0.25">
      <c r="A11" s="28"/>
      <c r="B11" s="30"/>
      <c r="C11" s="33" t="s">
        <v>11</v>
      </c>
      <c r="D11" s="24"/>
      <c r="E11" s="24"/>
      <c r="F11" s="24"/>
      <c r="G11" s="24"/>
      <c r="H11" s="25"/>
      <c r="I11" s="26" t="str">
        <f>IF(ISBLANK(H11),"",VLOOKUP(VALUE(LEFT(H11,2)),[1]ResumenProg!$A$1:$I$31,2,FALSE))</f>
        <v/>
      </c>
      <c r="J11" s="26" t="str">
        <f>IF(ISBLANK(H11),"",VLOOKUP(VALUE(LEFT(H11,2)),[1]ResumenProg!$A$1:$I$31,3,FALSE))</f>
        <v/>
      </c>
      <c r="K11" s="26" t="str">
        <f t="shared" si="0"/>
        <v/>
      </c>
      <c r="L11" s="26" t="str">
        <f>IF(ISBLANK(H11),"",VLOOKUP(VALUE(LEFT(H11,2)),[1]ResumenProg!$A$1:$I$31,4,FALSE))</f>
        <v/>
      </c>
      <c r="M11" s="26" t="str">
        <f t="shared" si="2"/>
        <v/>
      </c>
      <c r="N11" s="24" t="s">
        <v>160</v>
      </c>
      <c r="O11" s="26" t="str">
        <f>IF(ISBLANK(H11),"",VLOOKUP(H11,[2]Hoja2!$A$1:$M$581,13,FALSE))</f>
        <v/>
      </c>
      <c r="P11" s="27" t="str">
        <f t="shared" si="1"/>
        <v/>
      </c>
    </row>
    <row r="12" spans="1:16" ht="51" x14ac:dyDescent="0.25">
      <c r="A12" s="28"/>
      <c r="B12" s="21" t="s">
        <v>5</v>
      </c>
      <c r="C12" s="22" t="s">
        <v>12</v>
      </c>
      <c r="D12" s="24"/>
      <c r="E12" s="24"/>
      <c r="F12" s="24"/>
      <c r="G12" s="24"/>
      <c r="H12" s="25"/>
      <c r="I12" s="26" t="str">
        <f>IF(ISBLANK(H12),"",VLOOKUP(VALUE(LEFT(H12,2)),[1]ResumenProg!$A$1:$I$31,2,FALSE))</f>
        <v/>
      </c>
      <c r="J12" s="26" t="str">
        <f>IF(ISBLANK(H12),"",VLOOKUP(VALUE(LEFT(H12,2)),[1]ResumenProg!$A$1:$I$31,3,FALSE))</f>
        <v/>
      </c>
      <c r="K12" s="26" t="str">
        <f t="shared" si="0"/>
        <v/>
      </c>
      <c r="L12" s="26" t="str">
        <f>IF(ISBLANK(H12),"",VLOOKUP(VALUE(LEFT(H12,2)),[1]ResumenProg!$A$1:$I$31,4,FALSE))</f>
        <v/>
      </c>
      <c r="M12" s="26" t="str">
        <f t="shared" si="2"/>
        <v/>
      </c>
      <c r="N12" s="24" t="s">
        <v>34</v>
      </c>
      <c r="O12" s="26" t="str">
        <f>IF(ISBLANK(H12),"",VLOOKUP(H12,[2]Hoja2!$A$1:$M$581,13,FALSE))</f>
        <v/>
      </c>
      <c r="P12" s="27" t="str">
        <f t="shared" si="1"/>
        <v/>
      </c>
    </row>
    <row r="13" spans="1:16" ht="76.5" x14ac:dyDescent="0.25">
      <c r="A13" s="28"/>
      <c r="B13" s="30"/>
      <c r="C13" s="22" t="s">
        <v>13</v>
      </c>
      <c r="D13" s="24" t="s">
        <v>79</v>
      </c>
      <c r="E13" s="24" t="s">
        <v>80</v>
      </c>
      <c r="F13" s="24" t="s">
        <v>81</v>
      </c>
      <c r="G13" s="24" t="s">
        <v>82</v>
      </c>
      <c r="H13" s="25" t="s">
        <v>83</v>
      </c>
      <c r="I13" s="26">
        <f>IF(ISBLANK(H13),"",VLOOKUP(VALUE(LEFT(H13,2)),[1]ResumenProg!$A$1:$I$31,2,FALSE))</f>
        <v>3800000</v>
      </c>
      <c r="J13" s="26">
        <f>IF(ISBLANK(H13),"",VLOOKUP(VALUE(LEFT(H13,2)),[1]ResumenProg!$A$1:$I$31,3,FALSE))</f>
        <v>3312618</v>
      </c>
      <c r="K13" s="26">
        <f t="shared" si="0"/>
        <v>-12.825842105263158</v>
      </c>
      <c r="L13" s="26">
        <f>IF(ISBLANK(H13),"",VLOOKUP(VALUE(LEFT(H13,2)),[1]ResumenProg!$A$1:$I$31,4,FALSE))</f>
        <v>3189714.1500000004</v>
      </c>
      <c r="M13" s="26">
        <f t="shared" si="2"/>
        <v>96.28982726049307</v>
      </c>
      <c r="N13" s="24" t="s">
        <v>34</v>
      </c>
      <c r="O13" s="26">
        <f>IF(ISBLANK(H13),"",VLOOKUP(H13,[2]Hoja2!$A$1:$M$581,13,FALSE))</f>
        <v>4598981</v>
      </c>
      <c r="P13" s="27">
        <f t="shared" si="1"/>
        <v>0.38832216693865695</v>
      </c>
    </row>
    <row r="14" spans="1:16" ht="89.25" x14ac:dyDescent="0.25">
      <c r="A14" s="28"/>
      <c r="B14" s="30"/>
      <c r="C14" s="22" t="s">
        <v>14</v>
      </c>
      <c r="D14" s="24" t="s">
        <v>60</v>
      </c>
      <c r="E14" s="24" t="s">
        <v>61</v>
      </c>
      <c r="F14" s="24" t="s">
        <v>62</v>
      </c>
      <c r="G14" s="24" t="s">
        <v>63</v>
      </c>
      <c r="H14" s="25" t="s">
        <v>64</v>
      </c>
      <c r="I14" s="26">
        <f>IF(ISBLANK(H14),"",VLOOKUP(VALUE(LEFT(H14,2)),[1]ResumenProg!$A$1:$I$31,2,FALSE))</f>
        <v>3818000</v>
      </c>
      <c r="J14" s="26">
        <f>IF(ISBLANK(H14),"",VLOOKUP(VALUE(LEFT(H14,2)),[1]ResumenProg!$A$1:$I$31,3,FALSE))</f>
        <v>5827458.0000000009</v>
      </c>
      <c r="K14" s="26">
        <f t="shared" si="0"/>
        <v>52.631168150864347</v>
      </c>
      <c r="L14" s="26">
        <f>IF(ISBLANK(H14),"",VLOOKUP(VALUE(LEFT(H14,2)),[1]ResumenProg!$A$1:$I$31,4,FALSE))</f>
        <v>5745586.9000000004</v>
      </c>
      <c r="M14" s="26">
        <f t="shared" si="2"/>
        <v>98.595080393543796</v>
      </c>
      <c r="N14" s="24" t="s">
        <v>34</v>
      </c>
      <c r="O14" s="26">
        <f>IF(ISBLANK(H14),"",VLOOKUP(H14,[2]Hoja2!$A$1:$M$581,13,FALSE))</f>
        <v>3352520</v>
      </c>
      <c r="P14" s="27">
        <f t="shared" si="1"/>
        <v>-0.42470284642120126</v>
      </c>
    </row>
    <row r="15" spans="1:16" ht="38.25" x14ac:dyDescent="0.25">
      <c r="A15" s="28"/>
      <c r="B15" s="30"/>
      <c r="C15" s="22" t="s">
        <v>15</v>
      </c>
      <c r="D15" s="24"/>
      <c r="E15" s="24"/>
      <c r="F15" s="24"/>
      <c r="G15" s="24"/>
      <c r="H15" s="25"/>
      <c r="I15" s="26" t="str">
        <f>IF(ISBLANK(H15),"",VLOOKUP(VALUE(LEFT(H15,2)),[1]ResumenProg!$A$1:$I$31,2,FALSE))</f>
        <v/>
      </c>
      <c r="J15" s="26" t="str">
        <f>IF(ISBLANK(H15),"",VLOOKUP(VALUE(LEFT(H15,2)),[1]ResumenProg!$A$1:$I$31,3,FALSE))</f>
        <v/>
      </c>
      <c r="K15" s="26" t="str">
        <f t="shared" si="0"/>
        <v/>
      </c>
      <c r="L15" s="26" t="str">
        <f>IF(ISBLANK(H15),"",VLOOKUP(VALUE(LEFT(H15,2)),[1]ResumenProg!$A$1:$I$31,4,FALSE))</f>
        <v/>
      </c>
      <c r="M15" s="26" t="str">
        <f t="shared" si="2"/>
        <v/>
      </c>
      <c r="N15" s="24" t="s">
        <v>160</v>
      </c>
      <c r="O15" s="26" t="str">
        <f>IF(ISBLANK(H15),"",VLOOKUP(H15,[2]Hoja2!$A$1:$M$581,13,FALSE))</f>
        <v/>
      </c>
      <c r="P15" s="27" t="str">
        <f t="shared" si="1"/>
        <v/>
      </c>
    </row>
    <row r="16" spans="1:16" ht="25.5" x14ac:dyDescent="0.25">
      <c r="A16" s="28"/>
      <c r="B16" s="30"/>
      <c r="C16" s="22" t="s">
        <v>16</v>
      </c>
      <c r="D16" s="24"/>
      <c r="E16" s="24"/>
      <c r="F16" s="24"/>
      <c r="G16" s="24"/>
      <c r="H16" s="25"/>
      <c r="I16" s="26" t="str">
        <f>IF(ISBLANK(H16),"",VLOOKUP(VALUE(LEFT(H16,2)),[1]ResumenProg!$A$1:$I$31,2,FALSE))</f>
        <v/>
      </c>
      <c r="J16" s="26" t="str">
        <f>IF(ISBLANK(H16),"",VLOOKUP(VALUE(LEFT(H16,2)),[1]ResumenProg!$A$1:$I$31,3,FALSE))</f>
        <v/>
      </c>
      <c r="K16" s="26" t="str">
        <f t="shared" si="0"/>
        <v/>
      </c>
      <c r="L16" s="26" t="str">
        <f>IF(ISBLANK(H16),"",VLOOKUP(VALUE(LEFT(H16,2)),[1]ResumenProg!$A$1:$I$31,4,FALSE))</f>
        <v/>
      </c>
      <c r="M16" s="26" t="str">
        <f t="shared" si="2"/>
        <v/>
      </c>
      <c r="N16" s="24" t="s">
        <v>160</v>
      </c>
      <c r="O16" s="26" t="str">
        <f>IF(ISBLANK(H16),"",VLOOKUP(H16,[2]Hoja2!$A$1:$M$581,13,FALSE))</f>
        <v/>
      </c>
      <c r="P16" s="27" t="str">
        <f t="shared" si="1"/>
        <v/>
      </c>
    </row>
    <row r="17" spans="1:16" ht="89.25" x14ac:dyDescent="0.25">
      <c r="A17" s="28"/>
      <c r="B17" s="21" t="s">
        <v>30</v>
      </c>
      <c r="C17" s="22" t="s">
        <v>17</v>
      </c>
      <c r="D17" s="24" t="s">
        <v>45</v>
      </c>
      <c r="E17" s="24" t="s">
        <v>46</v>
      </c>
      <c r="F17" s="24" t="s">
        <v>47</v>
      </c>
      <c r="G17" s="24" t="s">
        <v>48</v>
      </c>
      <c r="H17" s="25" t="s">
        <v>49</v>
      </c>
      <c r="I17" s="26">
        <f>IF(ISBLANK(H17),"",VLOOKUP(VALUE(LEFT(H17,2)),[1]ResumenProg!$A$1:$I$31,2,FALSE))</f>
        <v>5900000</v>
      </c>
      <c r="J17" s="26">
        <f>IF(ISBLANK(H17),"",VLOOKUP(VALUE(LEFT(H17,2)),[1]ResumenProg!$A$1:$I$31,3,FALSE))</f>
        <v>6848715</v>
      </c>
      <c r="K17" s="26">
        <f t="shared" si="0"/>
        <v>16.079915254237285</v>
      </c>
      <c r="L17" s="26">
        <f>IF(ISBLANK(H17),"",VLOOKUP(VALUE(LEFT(H17,2)),[1]ResumenProg!$A$1:$I$31,4,FALSE))</f>
        <v>6293544.6199999992</v>
      </c>
      <c r="M17" s="26">
        <f t="shared" si="2"/>
        <v>91.893802268016685</v>
      </c>
      <c r="N17" s="24" t="s">
        <v>34</v>
      </c>
      <c r="O17" s="26">
        <f>IF(ISBLANK(H17),"",VLOOKUP(H17,[2]Hoja2!$A$1:$M$581,13,FALSE))</f>
        <v>5601950</v>
      </c>
      <c r="P17" s="27">
        <f t="shared" si="1"/>
        <v>-0.18204363884319905</v>
      </c>
    </row>
    <row r="18" spans="1:16" ht="178.5" x14ac:dyDescent="0.25">
      <c r="A18" s="28"/>
      <c r="B18" s="30"/>
      <c r="C18" s="22" t="s">
        <v>18</v>
      </c>
      <c r="D18" s="24" t="s">
        <v>165</v>
      </c>
      <c r="E18" s="24" t="s">
        <v>66</v>
      </c>
      <c r="F18" s="24" t="s">
        <v>67</v>
      </c>
      <c r="G18" s="24" t="s">
        <v>68</v>
      </c>
      <c r="H18" s="25" t="s">
        <v>69</v>
      </c>
      <c r="I18" s="26">
        <f>IF(ISBLANK(H18),"",VLOOKUP(VALUE(LEFT(H18,2)),[1]ResumenProg!$A$1:$I$31,2,FALSE))</f>
        <v>16802069</v>
      </c>
      <c r="J18" s="26">
        <f>IF(ISBLANK(H18),"",VLOOKUP(VALUE(LEFT(H18,2)),[1]ResumenProg!$A$1:$I$31,3,FALSE))</f>
        <v>21859817</v>
      </c>
      <c r="K18" s="26">
        <f t="shared" si="0"/>
        <v>30.101935660423724</v>
      </c>
      <c r="L18" s="26">
        <f>IF(ISBLANK(H18),"",VLOOKUP(VALUE(LEFT(H18,2)),[1]ResumenProg!$A$1:$I$31,4,FALSE))</f>
        <v>20852086.550000001</v>
      </c>
      <c r="M18" s="26">
        <f t="shared" si="2"/>
        <v>95.390032542358426</v>
      </c>
      <c r="N18" s="24" t="s">
        <v>34</v>
      </c>
      <c r="O18" s="26">
        <f>IF(ISBLANK(H18),"",VLOOKUP(H18,[2]Hoja2!$A$1:$M$581,13,FALSE))</f>
        <v>12941592</v>
      </c>
      <c r="P18" s="27">
        <f t="shared" si="1"/>
        <v>-0.40797345192779977</v>
      </c>
    </row>
    <row r="19" spans="1:16" x14ac:dyDescent="0.25">
      <c r="A19" s="28"/>
      <c r="B19" s="30"/>
      <c r="C19" s="22" t="s">
        <v>19</v>
      </c>
      <c r="D19" s="24"/>
      <c r="E19" s="24"/>
      <c r="F19" s="24"/>
      <c r="G19" s="24"/>
      <c r="H19" s="25"/>
      <c r="I19" s="26" t="str">
        <f>IF(ISBLANK(H19),"",VLOOKUP(VALUE(LEFT(H19,2)),[1]ResumenProg!$A$1:$I$31,2,FALSE))</f>
        <v/>
      </c>
      <c r="J19" s="26" t="str">
        <f>IF(ISBLANK(H19),"",VLOOKUP(VALUE(LEFT(H19,2)),[1]ResumenProg!$A$1:$I$31,3,FALSE))</f>
        <v/>
      </c>
      <c r="K19" s="26" t="str">
        <f t="shared" si="0"/>
        <v/>
      </c>
      <c r="L19" s="26" t="str">
        <f>IF(ISBLANK(H19),"",VLOOKUP(VALUE(LEFT(H19,2)),[1]ResumenProg!$A$1:$I$31,4,FALSE))</f>
        <v/>
      </c>
      <c r="M19" s="26" t="str">
        <f t="shared" si="2"/>
        <v/>
      </c>
      <c r="N19" s="24" t="s">
        <v>160</v>
      </c>
      <c r="O19" s="26" t="str">
        <f>IF(ISBLANK(H19),"",VLOOKUP(H19,[2]Hoja2!$A$1:$M$581,13,FALSE))</f>
        <v/>
      </c>
      <c r="P19" s="27" t="str">
        <f t="shared" si="1"/>
        <v/>
      </c>
    </row>
    <row r="20" spans="1:16" ht="38.25" x14ac:dyDescent="0.25">
      <c r="A20" s="28"/>
      <c r="B20" s="30"/>
      <c r="C20" s="22" t="s">
        <v>20</v>
      </c>
      <c r="D20" s="24"/>
      <c r="E20" s="24"/>
      <c r="F20" s="24"/>
      <c r="G20" s="24"/>
      <c r="H20" s="25"/>
      <c r="I20" s="26" t="str">
        <f>IF(ISBLANK(H20),"",VLOOKUP(VALUE(LEFT(H20,2)),[1]ResumenProg!$A$1:$I$31,2,FALSE))</f>
        <v/>
      </c>
      <c r="J20" s="26" t="str">
        <f>IF(ISBLANK(H20),"",VLOOKUP(VALUE(LEFT(H20,2)),[1]ResumenProg!$A$1:$I$31,3,FALSE))</f>
        <v/>
      </c>
      <c r="K20" s="26" t="str">
        <f t="shared" si="0"/>
        <v/>
      </c>
      <c r="L20" s="26" t="str">
        <f>IF(ISBLANK(H20),"",VLOOKUP(VALUE(LEFT(H20,2)),[1]ResumenProg!$A$1:$I$31,4,FALSE))</f>
        <v/>
      </c>
      <c r="M20" s="26" t="str">
        <f t="shared" si="2"/>
        <v/>
      </c>
      <c r="N20" s="24" t="s">
        <v>160</v>
      </c>
      <c r="O20" s="26" t="str">
        <f>IF(ISBLANK(H20),"",VLOOKUP(H20,[2]Hoja2!$A$1:$M$581,13,FALSE))</f>
        <v/>
      </c>
      <c r="P20" s="27" t="str">
        <f t="shared" si="1"/>
        <v/>
      </c>
    </row>
    <row r="21" spans="1:16" ht="25.5" x14ac:dyDescent="0.25">
      <c r="A21" s="28"/>
      <c r="B21" s="30"/>
      <c r="C21" s="22" t="s">
        <v>21</v>
      </c>
      <c r="D21" s="24"/>
      <c r="E21" s="24"/>
      <c r="F21" s="24"/>
      <c r="G21" s="24"/>
      <c r="H21" s="25"/>
      <c r="I21" s="26" t="str">
        <f>IF(ISBLANK(H21),"",VLOOKUP(VALUE(LEFT(H21,2)),[1]ResumenProg!$A$1:$I$31,2,FALSE))</f>
        <v/>
      </c>
      <c r="J21" s="26" t="str">
        <f>IF(ISBLANK(H21),"",VLOOKUP(VALUE(LEFT(H21,2)),[1]ResumenProg!$A$1:$I$31,3,FALSE))</f>
        <v/>
      </c>
      <c r="K21" s="26" t="str">
        <f t="shared" si="0"/>
        <v/>
      </c>
      <c r="L21" s="26" t="str">
        <f>IF(ISBLANK(H21),"",VLOOKUP(VALUE(LEFT(H21,2)),[1]ResumenProg!$A$1:$I$31,4,FALSE))</f>
        <v/>
      </c>
      <c r="M21" s="26" t="str">
        <f t="shared" si="2"/>
        <v/>
      </c>
      <c r="N21" s="24" t="s">
        <v>160</v>
      </c>
      <c r="O21" s="26" t="str">
        <f>IF(ISBLANK(H21),"",VLOOKUP(H21,[2]Hoja2!$A$1:$M$581,13,FALSE))</f>
        <v/>
      </c>
      <c r="P21" s="27" t="str">
        <f t="shared" si="1"/>
        <v/>
      </c>
    </row>
    <row r="22" spans="1:16" ht="51" x14ac:dyDescent="0.25">
      <c r="A22" s="28"/>
      <c r="B22" s="30"/>
      <c r="C22" s="22" t="s">
        <v>22</v>
      </c>
      <c r="D22" s="24" t="s">
        <v>70</v>
      </c>
      <c r="E22" s="24" t="s">
        <v>71</v>
      </c>
      <c r="F22" s="24" t="s">
        <v>72</v>
      </c>
      <c r="G22" s="24" t="s">
        <v>73</v>
      </c>
      <c r="H22" s="25" t="s">
        <v>74</v>
      </c>
      <c r="I22" s="26">
        <f>IF(ISBLANK(H22),"",VLOOKUP(VALUE(LEFT(H22,2)),[1]ResumenProg!$A$1:$I$31,2,FALSE))</f>
        <v>3800000</v>
      </c>
      <c r="J22" s="26">
        <f>IF(ISBLANK(H22),"",VLOOKUP(VALUE(LEFT(H22,2)),[1]ResumenProg!$A$1:$I$31,3,FALSE))</f>
        <v>4263549</v>
      </c>
      <c r="K22" s="26">
        <f t="shared" si="0"/>
        <v>12.198657894736842</v>
      </c>
      <c r="L22" s="26">
        <f>IF(ISBLANK(H22),"",VLOOKUP(VALUE(LEFT(H22,2)),[1]ResumenProg!$A$1:$I$31,4,FALSE))</f>
        <v>3929945.1099999994</v>
      </c>
      <c r="M22" s="26">
        <f t="shared" si="2"/>
        <v>92.175441398703271</v>
      </c>
      <c r="N22" s="24" t="s">
        <v>34</v>
      </c>
      <c r="O22" s="26">
        <f>IF(ISBLANK(H22),"",VLOOKUP(H22,[2]Hoja2!$A$1:$M$581,13,FALSE))</f>
        <v>3231000</v>
      </c>
      <c r="P22" s="27">
        <f t="shared" si="1"/>
        <v>-0.24218063402109369</v>
      </c>
    </row>
    <row r="23" spans="1:16" ht="51" x14ac:dyDescent="0.25">
      <c r="A23" s="20" t="s">
        <v>89</v>
      </c>
      <c r="B23" s="21" t="s">
        <v>90</v>
      </c>
      <c r="C23" s="22" t="s">
        <v>96</v>
      </c>
      <c r="D23" s="24"/>
      <c r="E23" s="24"/>
      <c r="F23" s="24"/>
      <c r="G23" s="24"/>
      <c r="H23" s="25"/>
      <c r="I23" s="26" t="str">
        <f>IF(ISBLANK(H23),"",VLOOKUP(VALUE(LEFT(H23,2)),[1]ResumenProg!$A$1:$I$31,2,FALSE))</f>
        <v/>
      </c>
      <c r="J23" s="26" t="str">
        <f>IF(ISBLANK(H23),"",VLOOKUP(VALUE(LEFT(H23,2)),[1]ResumenProg!$A$1:$I$31,3,FALSE))</f>
        <v/>
      </c>
      <c r="K23" s="26" t="str">
        <f t="shared" ref="K23:K40" si="3">IF(ISBLANK(H23),"",+(J23-I23)/I23*100)</f>
        <v/>
      </c>
      <c r="L23" s="26" t="str">
        <f>IF(ISBLANK(H23),"",VLOOKUP(VALUE(LEFT(H23,2)),[1]ResumenProg!$A$1:$I$31,4,FALSE))</f>
        <v/>
      </c>
      <c r="M23" s="26" t="str">
        <f t="shared" ref="M23:M40" si="4">IF(ISBLANK(H23),"",+L23/J23*100)</f>
        <v/>
      </c>
      <c r="N23" s="24" t="s">
        <v>160</v>
      </c>
      <c r="O23" s="26" t="str">
        <f>IF(ISBLANK(H23),"",VLOOKUP(H23,[2]Hoja2!$A$1:$M$581,13,FALSE))</f>
        <v/>
      </c>
      <c r="P23" s="27" t="str">
        <f t="shared" ref="P23:P40" si="5">IF(ISBLANK(H23),"",+(O23-J23)/J23)</f>
        <v/>
      </c>
    </row>
    <row r="24" spans="1:16" ht="102" x14ac:dyDescent="0.25">
      <c r="A24" s="28"/>
      <c r="B24" s="30"/>
      <c r="C24" s="22" t="s">
        <v>97</v>
      </c>
      <c r="D24" s="24" t="s">
        <v>166</v>
      </c>
      <c r="E24" s="24" t="s">
        <v>156</v>
      </c>
      <c r="F24" s="24" t="s">
        <v>157</v>
      </c>
      <c r="G24" s="24" t="s">
        <v>158</v>
      </c>
      <c r="H24" s="25" t="s">
        <v>159</v>
      </c>
      <c r="I24" s="26">
        <f>IF(ISBLANK(H24),"",VLOOKUP(VALUE(LEFT(H24,2)),[1]ResumenProg!$A$1:$I$31,2,FALSE))</f>
        <v>5710000</v>
      </c>
      <c r="J24" s="26">
        <f>IF(ISBLANK(H24),"",VLOOKUP(VALUE(LEFT(H24,2)),[1]ResumenProg!$A$1:$I$31,3,FALSE))</f>
        <v>7582766</v>
      </c>
      <c r="K24" s="26">
        <f t="shared" si="3"/>
        <v>32.798003502626969</v>
      </c>
      <c r="L24" s="26">
        <f>IF(ISBLANK(H24),"",VLOOKUP(VALUE(LEFT(H24,2)),[1]ResumenProg!$A$1:$I$31,4,FALSE))</f>
        <v>6933973.0500000007</v>
      </c>
      <c r="M24" s="26">
        <f t="shared" si="4"/>
        <v>91.443848458464899</v>
      </c>
      <c r="N24" s="24" t="s">
        <v>34</v>
      </c>
      <c r="O24" s="26">
        <f>IF(ISBLANK(H24),"",VLOOKUP(H24,[2]Hoja2!$A$1:$M$581,13,FALSE))</f>
        <v>8111665</v>
      </c>
      <c r="P24" s="27">
        <f t="shared" si="5"/>
        <v>6.9750141307274943E-2</v>
      </c>
    </row>
    <row r="25" spans="1:16" ht="25.5" x14ac:dyDescent="0.25">
      <c r="A25" s="28"/>
      <c r="B25" s="30"/>
      <c r="C25" s="22" t="s">
        <v>98</v>
      </c>
      <c r="D25" s="24"/>
      <c r="E25" s="24"/>
      <c r="F25" s="24"/>
      <c r="G25" s="24"/>
      <c r="H25" s="25"/>
      <c r="I25" s="26" t="str">
        <f>IF(ISBLANK(H25),"",VLOOKUP(VALUE(LEFT(H25,2)),[1]ResumenProg!$A$1:$I$31,2,FALSE))</f>
        <v/>
      </c>
      <c r="J25" s="26" t="str">
        <f>IF(ISBLANK(H25),"",VLOOKUP(VALUE(LEFT(H25,2)),[1]ResumenProg!$A$1:$I$31,3,FALSE))</f>
        <v/>
      </c>
      <c r="K25" s="26" t="str">
        <f t="shared" si="3"/>
        <v/>
      </c>
      <c r="L25" s="26" t="str">
        <f>IF(ISBLANK(H25),"",VLOOKUP(VALUE(LEFT(H25,2)),[1]ResumenProg!$A$1:$I$31,4,FALSE))</f>
        <v/>
      </c>
      <c r="M25" s="26" t="str">
        <f t="shared" si="4"/>
        <v/>
      </c>
      <c r="N25" s="24" t="s">
        <v>160</v>
      </c>
      <c r="O25" s="26" t="str">
        <f>IF(ISBLANK(H25),"",VLOOKUP(H25,[2]Hoja2!$A$1:$M$581,13,FALSE))</f>
        <v/>
      </c>
      <c r="P25" s="27" t="str">
        <f t="shared" si="5"/>
        <v/>
      </c>
    </row>
    <row r="26" spans="1:16" ht="89.25" x14ac:dyDescent="0.25">
      <c r="A26" s="28"/>
      <c r="B26" s="30"/>
      <c r="C26" s="22" t="s">
        <v>99</v>
      </c>
      <c r="D26" s="24" t="s">
        <v>167</v>
      </c>
      <c r="E26" s="24" t="s">
        <v>126</v>
      </c>
      <c r="F26" s="24" t="s">
        <v>127</v>
      </c>
      <c r="G26" s="24" t="s">
        <v>128</v>
      </c>
      <c r="H26" s="25" t="s">
        <v>129</v>
      </c>
      <c r="I26" s="26">
        <f>IF(ISBLANK(H26),"",VLOOKUP(VALUE(LEFT(H26,2)),[1]ResumenProg!$A$1:$I$31,2,FALSE))</f>
        <v>3130000</v>
      </c>
      <c r="J26" s="26">
        <f>IF(ISBLANK(H26),"",VLOOKUP(VALUE(LEFT(H26,2)),[1]ResumenProg!$A$1:$I$31,3,FALSE))</f>
        <v>3569017</v>
      </c>
      <c r="K26" s="26">
        <f t="shared" si="3"/>
        <v>14.026102236421725</v>
      </c>
      <c r="L26" s="26">
        <f>IF(ISBLANK(H26),"",VLOOKUP(VALUE(LEFT(H26,2)),[1]ResumenProg!$A$1:$I$31,4,FALSE))</f>
        <v>2810663.0300000003</v>
      </c>
      <c r="M26" s="26">
        <f t="shared" si="4"/>
        <v>78.751741165704743</v>
      </c>
      <c r="N26" s="24" t="s">
        <v>34</v>
      </c>
      <c r="O26" s="26">
        <f>IF(ISBLANK(H26),"",VLOOKUP(H26,[2]Hoja2!$A$1:$M$581,13,FALSE))</f>
        <v>9821648</v>
      </c>
      <c r="P26" s="27">
        <f t="shared" si="5"/>
        <v>1.7519196462219149</v>
      </c>
    </row>
    <row r="27" spans="1:16" ht="51" x14ac:dyDescent="0.25">
      <c r="A27" s="28"/>
      <c r="B27" s="30"/>
      <c r="C27" s="22" t="s">
        <v>100</v>
      </c>
      <c r="D27" s="24"/>
      <c r="E27" s="24"/>
      <c r="F27" s="24"/>
      <c r="G27" s="24"/>
      <c r="H27" s="25"/>
      <c r="I27" s="26" t="str">
        <f>IF(ISBLANK(H27),"",VLOOKUP(VALUE(LEFT(H27,2)),[1]ResumenProg!$A$1:$I$31,2,FALSE))</f>
        <v/>
      </c>
      <c r="J27" s="26" t="str">
        <f>IF(ISBLANK(H27),"",VLOOKUP(VALUE(LEFT(H27,2)),[1]ResumenProg!$A$1:$I$31,3,FALSE))</f>
        <v/>
      </c>
      <c r="K27" s="26" t="str">
        <f t="shared" si="3"/>
        <v/>
      </c>
      <c r="L27" s="26" t="str">
        <f>IF(ISBLANK(H27),"",VLOOKUP(VALUE(LEFT(H27,2)),[1]ResumenProg!$A$1:$I$31,4,FALSE))</f>
        <v/>
      </c>
      <c r="M27" s="26" t="str">
        <f t="shared" si="4"/>
        <v/>
      </c>
      <c r="N27" s="24" t="s">
        <v>160</v>
      </c>
      <c r="O27" s="26" t="str">
        <f>IF(ISBLANK(H27),"",VLOOKUP(H27,[2]Hoja2!$A$1:$M$581,13,FALSE))</f>
        <v/>
      </c>
      <c r="P27" s="27" t="str">
        <f t="shared" si="5"/>
        <v/>
      </c>
    </row>
    <row r="28" spans="1:16" ht="102" x14ac:dyDescent="0.25">
      <c r="A28" s="28"/>
      <c r="B28" s="30"/>
      <c r="C28" s="22" t="s">
        <v>101</v>
      </c>
      <c r="D28" s="24" t="s">
        <v>115</v>
      </c>
      <c r="E28" s="24" t="s">
        <v>116</v>
      </c>
      <c r="F28" s="24" t="s">
        <v>117</v>
      </c>
      <c r="G28" s="24" t="s">
        <v>118</v>
      </c>
      <c r="H28" s="25" t="s">
        <v>119</v>
      </c>
      <c r="I28" s="26">
        <f>IF(ISBLANK(H28),"",VLOOKUP(VALUE(LEFT(H28,2)),[1]ResumenProg!$A$1:$I$31,2,FALSE))</f>
        <v>4399600</v>
      </c>
      <c r="J28" s="26">
        <f>IF(ISBLANK(H28),"",VLOOKUP(VALUE(LEFT(H28,2)),[1]ResumenProg!$A$1:$I$31,3,FALSE))</f>
        <v>4834850</v>
      </c>
      <c r="K28" s="26">
        <f t="shared" si="3"/>
        <v>9.8929448131648332</v>
      </c>
      <c r="L28" s="26">
        <f>IF(ISBLANK(H28),"",VLOOKUP(VALUE(LEFT(H28,2)),[1]ResumenProg!$A$1:$I$31,4,FALSE))</f>
        <v>4624150.5599999996</v>
      </c>
      <c r="M28" s="26">
        <f t="shared" si="4"/>
        <v>95.642068730157078</v>
      </c>
      <c r="N28" s="24" t="s">
        <v>34</v>
      </c>
      <c r="O28" s="26">
        <f>IF(ISBLANK(H28),"",VLOOKUP(H28,[2]Hoja2!$A$1:$M$581,13,FALSE))</f>
        <v>5872000</v>
      </c>
      <c r="P28" s="27">
        <f t="shared" si="5"/>
        <v>0.21451544515341739</v>
      </c>
    </row>
    <row r="29" spans="1:16" ht="25.5" x14ac:dyDescent="0.25">
      <c r="A29" s="28"/>
      <c r="B29" s="30"/>
      <c r="C29" s="22" t="s">
        <v>102</v>
      </c>
      <c r="D29" s="24"/>
      <c r="E29" s="24"/>
      <c r="F29" s="24"/>
      <c r="G29" s="24"/>
      <c r="H29" s="25"/>
      <c r="I29" s="26" t="str">
        <f>IF(ISBLANK(H29),"",VLOOKUP(VALUE(LEFT(H29,2)),[1]ResumenProg!$A$1:$I$31,2,FALSE))</f>
        <v/>
      </c>
      <c r="J29" s="26" t="str">
        <f>IF(ISBLANK(H29),"",VLOOKUP(VALUE(LEFT(H29,2)),[1]ResumenProg!$A$1:$I$31,3,FALSE))</f>
        <v/>
      </c>
      <c r="K29" s="26" t="str">
        <f t="shared" si="3"/>
        <v/>
      </c>
      <c r="L29" s="26" t="str">
        <f>IF(ISBLANK(H29),"",VLOOKUP(VALUE(LEFT(H29,2)),[1]ResumenProg!$A$1:$I$31,4,FALSE))</f>
        <v/>
      </c>
      <c r="M29" s="26" t="str">
        <f t="shared" si="4"/>
        <v/>
      </c>
      <c r="N29" s="24" t="s">
        <v>160</v>
      </c>
      <c r="O29" s="26" t="str">
        <f>IF(ISBLANK(H29),"",VLOOKUP(H29,[2]Hoja2!$A$1:$M$581,13,FALSE))</f>
        <v/>
      </c>
      <c r="P29" s="27" t="str">
        <f t="shared" si="5"/>
        <v/>
      </c>
    </row>
    <row r="30" spans="1:16" ht="89.25" x14ac:dyDescent="0.25">
      <c r="A30" s="21" t="s">
        <v>91</v>
      </c>
      <c r="B30" s="21" t="s">
        <v>92</v>
      </c>
      <c r="C30" s="22" t="s">
        <v>103</v>
      </c>
      <c r="D30" s="24" t="s">
        <v>168</v>
      </c>
      <c r="E30" s="24" t="s">
        <v>121</v>
      </c>
      <c r="F30" s="24" t="s">
        <v>122</v>
      </c>
      <c r="G30" s="24" t="s">
        <v>123</v>
      </c>
      <c r="H30" s="25" t="s">
        <v>124</v>
      </c>
      <c r="I30" s="26">
        <f>IF(ISBLANK(H30),"",VLOOKUP(VALUE(LEFT(H30,2)),[1]ResumenProg!$A$1:$I$31,2,FALSE))</f>
        <v>56346989</v>
      </c>
      <c r="J30" s="26">
        <f>IF(ISBLANK(H30),"",VLOOKUP(VALUE(LEFT(H30,2)),[1]ResumenProg!$A$1:$I$31,3,FALSE))</f>
        <v>106983420.26000001</v>
      </c>
      <c r="K30" s="26">
        <f t="shared" si="3"/>
        <v>89.865371972227308</v>
      </c>
      <c r="L30" s="26">
        <f>IF(ISBLANK(H30),"",VLOOKUP(VALUE(LEFT(H30,2)),[1]ResumenProg!$A$1:$I$31,4,FALSE))</f>
        <v>92735817.339999974</v>
      </c>
      <c r="M30" s="26">
        <f t="shared" si="4"/>
        <v>86.682419682064449</v>
      </c>
      <c r="N30" s="24" t="s">
        <v>34</v>
      </c>
      <c r="O30" s="26">
        <f>IF(ISBLANK(H30),"",VLOOKUP(H30,[2]Hoja2!$A$1:$M$581,13,FALSE))</f>
        <v>69031488</v>
      </c>
      <c r="P30" s="27">
        <f t="shared" si="5"/>
        <v>-0.3547459238802243</v>
      </c>
    </row>
    <row r="31" spans="1:16" ht="89.25" x14ac:dyDescent="0.25">
      <c r="A31" s="30"/>
      <c r="B31" s="30"/>
      <c r="C31" s="22" t="s">
        <v>104</v>
      </c>
      <c r="D31" s="24" t="s">
        <v>169</v>
      </c>
      <c r="E31" s="24" t="s">
        <v>130</v>
      </c>
      <c r="F31" s="24" t="s">
        <v>131</v>
      </c>
      <c r="G31" s="24" t="s">
        <v>132</v>
      </c>
      <c r="H31" s="25" t="s">
        <v>134</v>
      </c>
      <c r="I31" s="26">
        <f>IF(ISBLANK(H31),"",VLOOKUP(VALUE(LEFT(H31,2)),[1]ResumenProg!$A$1:$I$31,2,FALSE))</f>
        <v>96810199</v>
      </c>
      <c r="J31" s="26">
        <f>IF(ISBLANK(H31),"",VLOOKUP(VALUE(LEFT(H31,2)),[1]ResumenProg!$A$1:$I$31,3,FALSE))</f>
        <v>99877198.679999992</v>
      </c>
      <c r="K31" s="26">
        <f t="shared" si="3"/>
        <v>3.1680543079970245</v>
      </c>
      <c r="L31" s="26">
        <f>IF(ISBLANK(H31),"",VLOOKUP(VALUE(LEFT(H31,2)),[1]ResumenProg!$A$1:$I$31,4,FALSE))</f>
        <v>62520404.470000021</v>
      </c>
      <c r="M31" s="26">
        <f t="shared" si="4"/>
        <v>62.597274749676657</v>
      </c>
      <c r="N31" s="24" t="s">
        <v>34</v>
      </c>
      <c r="O31" s="26">
        <f>IF(ISBLANK(H31),"",VLOOKUP(H31,[2]Hoja2!$A$1:$M$581,13,FALSE))</f>
        <v>68405783</v>
      </c>
      <c r="P31" s="27">
        <f t="shared" si="5"/>
        <v>-0.31510110511641748</v>
      </c>
    </row>
    <row r="32" spans="1:16" ht="76.5" x14ac:dyDescent="0.25">
      <c r="A32" s="30"/>
      <c r="B32" s="30"/>
      <c r="C32" s="22" t="s">
        <v>105</v>
      </c>
      <c r="D32" s="24" t="s">
        <v>170</v>
      </c>
      <c r="E32" s="24" t="s">
        <v>136</v>
      </c>
      <c r="F32" s="24" t="s">
        <v>137</v>
      </c>
      <c r="G32" s="24" t="s">
        <v>138</v>
      </c>
      <c r="H32" s="25" t="s">
        <v>139</v>
      </c>
      <c r="I32" s="26">
        <f>IF(ISBLANK(H32),"",VLOOKUP(VALUE(LEFT(H32,2)),[1]ResumenProg!$A$1:$I$31,2,FALSE))</f>
        <v>25169367</v>
      </c>
      <c r="J32" s="26">
        <f>IF(ISBLANK(H32),"",VLOOKUP(VALUE(LEFT(H32,2)),[1]ResumenProg!$A$1:$I$31,3,FALSE))</f>
        <v>32479853.359999996</v>
      </c>
      <c r="K32" s="26">
        <f t="shared" si="3"/>
        <v>29.0451736827549</v>
      </c>
      <c r="L32" s="26">
        <f>IF(ISBLANK(H32),"",VLOOKUP(VALUE(LEFT(H32,2)),[1]ResumenProg!$A$1:$I$31,4,FALSE))</f>
        <v>22558777.559999999</v>
      </c>
      <c r="M32" s="26">
        <f t="shared" si="4"/>
        <v>69.454677981341732</v>
      </c>
      <c r="N32" s="24" t="s">
        <v>34</v>
      </c>
      <c r="O32" s="26">
        <f>IF(ISBLANK(H32),"",VLOOKUP(H32,[2]Hoja2!$A$1:$M$581,13,FALSE))</f>
        <v>21903464</v>
      </c>
      <c r="P32" s="27">
        <f t="shared" si="5"/>
        <v>-0.32562922137527772</v>
      </c>
    </row>
    <row r="33" spans="1:16" ht="51" x14ac:dyDescent="0.25">
      <c r="A33" s="30"/>
      <c r="B33" s="30"/>
      <c r="C33" s="22" t="s">
        <v>106</v>
      </c>
      <c r="D33" s="24"/>
      <c r="E33" s="24" t="s">
        <v>146</v>
      </c>
      <c r="F33" s="24" t="s">
        <v>147</v>
      </c>
      <c r="G33" s="24" t="s">
        <v>148</v>
      </c>
      <c r="H33" s="25" t="s">
        <v>149</v>
      </c>
      <c r="I33" s="26">
        <f>IF(ISBLANK(H33),"",VLOOKUP(VALUE(LEFT(H33,2)),[1]ResumenProg!$A$1:$I$31,2,FALSE))</f>
        <v>8176834</v>
      </c>
      <c r="J33" s="26">
        <f>IF(ISBLANK(H33),"",VLOOKUP(VALUE(LEFT(H33,2)),[1]ResumenProg!$A$1:$I$31,3,FALSE))</f>
        <v>7561208</v>
      </c>
      <c r="K33" s="26">
        <f t="shared" si="3"/>
        <v>-7.528904218918961</v>
      </c>
      <c r="L33" s="26">
        <f>IF(ISBLANK(H33),"",VLOOKUP(VALUE(LEFT(H33,2)),[1]ResumenProg!$A$1:$I$31,4,FALSE))</f>
        <v>7324120.0300000012</v>
      </c>
      <c r="M33" s="26">
        <f t="shared" si="4"/>
        <v>96.864416770441991</v>
      </c>
      <c r="N33" s="24" t="s">
        <v>34</v>
      </c>
      <c r="O33" s="26">
        <f>IF(ISBLANK(H33),"",VLOOKUP(H33,[2]Hoja2!$A$1:$M$581,13,FALSE))</f>
        <v>7602858</v>
      </c>
      <c r="P33" s="27">
        <f t="shared" si="5"/>
        <v>5.5083790844002705E-3</v>
      </c>
    </row>
    <row r="34" spans="1:16" ht="38.25" x14ac:dyDescent="0.25">
      <c r="A34" s="29"/>
      <c r="B34" s="29"/>
      <c r="C34" s="22" t="s">
        <v>107</v>
      </c>
      <c r="D34" s="24"/>
      <c r="E34" s="24"/>
      <c r="F34" s="24"/>
      <c r="G34" s="24"/>
      <c r="H34" s="25"/>
      <c r="I34" s="26" t="str">
        <f>IF(ISBLANK(H34),"",VLOOKUP(VALUE(LEFT(H34,2)),[1]ResumenProg!$A$1:$I$31,2,FALSE))</f>
        <v/>
      </c>
      <c r="J34" s="26" t="str">
        <f>IF(ISBLANK(H34),"",VLOOKUP(VALUE(LEFT(H34,2)),[1]ResumenProg!$A$1:$I$31,3,FALSE))</f>
        <v/>
      </c>
      <c r="K34" s="26" t="str">
        <f t="shared" si="3"/>
        <v/>
      </c>
      <c r="L34" s="26" t="str">
        <f>IF(ISBLANK(H34),"",VLOOKUP(VALUE(LEFT(H34,2)),[1]ResumenProg!$A$1:$I$31,4,FALSE))</f>
        <v/>
      </c>
      <c r="M34" s="26" t="str">
        <f t="shared" si="4"/>
        <v/>
      </c>
      <c r="N34" s="24" t="s">
        <v>160</v>
      </c>
      <c r="O34" s="26" t="str">
        <f>IF(ISBLANK(H34),"",VLOOKUP(H34,[2]Hoja2!$A$1:$M$581,13,FALSE))</f>
        <v/>
      </c>
      <c r="P34" s="27" t="str">
        <f t="shared" si="5"/>
        <v/>
      </c>
    </row>
    <row r="35" spans="1:16" ht="102" x14ac:dyDescent="0.25">
      <c r="A35" s="30" t="s">
        <v>93</v>
      </c>
      <c r="B35" s="30" t="s">
        <v>93</v>
      </c>
      <c r="C35" s="24" t="s">
        <v>108</v>
      </c>
      <c r="D35" s="24" t="s">
        <v>171</v>
      </c>
      <c r="E35" s="24" t="s">
        <v>141</v>
      </c>
      <c r="F35" s="24" t="s">
        <v>142</v>
      </c>
      <c r="G35" s="24" t="s">
        <v>143</v>
      </c>
      <c r="H35" s="25" t="s">
        <v>144</v>
      </c>
      <c r="I35" s="26">
        <f>IF(ISBLANK(H35),"",VLOOKUP(VALUE(LEFT(H35,2)),[1]ResumenProg!$A$1:$I$31,2,FALSE))</f>
        <v>4703815</v>
      </c>
      <c r="J35" s="26">
        <f>IF(ISBLANK(H35),"",VLOOKUP(VALUE(LEFT(H35,2)),[1]ResumenProg!$A$1:$I$31,3,FALSE))</f>
        <v>4683132</v>
      </c>
      <c r="K35" s="26">
        <f t="shared" si="3"/>
        <v>-0.43970691874574153</v>
      </c>
      <c r="L35" s="26">
        <f>IF(ISBLANK(H35),"",VLOOKUP(VALUE(LEFT(H35,2)),[1]ResumenProg!$A$1:$I$31,4,FALSE))</f>
        <v>4445305.96</v>
      </c>
      <c r="M35" s="26">
        <f t="shared" si="4"/>
        <v>94.921645599568834</v>
      </c>
      <c r="N35" s="24" t="s">
        <v>34</v>
      </c>
      <c r="O35" s="26">
        <f>IF(ISBLANK(H35),"",VLOOKUP(H35,[2]Hoja2!$A$1:$M$581,13,FALSE))</f>
        <v>4381900</v>
      </c>
      <c r="P35" s="27">
        <f t="shared" si="5"/>
        <v>-6.4322765192183357E-2</v>
      </c>
    </row>
    <row r="36" spans="1:16" ht="102" x14ac:dyDescent="0.25">
      <c r="A36" s="20" t="s">
        <v>94</v>
      </c>
      <c r="B36" s="21" t="s">
        <v>95</v>
      </c>
      <c r="C36" s="22" t="s">
        <v>109</v>
      </c>
      <c r="D36" s="24"/>
      <c r="E36" s="24"/>
      <c r="F36" s="24"/>
      <c r="G36" s="24"/>
      <c r="H36" s="25"/>
      <c r="I36" s="26" t="str">
        <f>IF(ISBLANK(H36),"",VLOOKUP(VALUE(LEFT(H36,2)),[1]ResumenProg!$A$1:$I$31,2,FALSE))</f>
        <v/>
      </c>
      <c r="J36" s="26" t="str">
        <f>IF(ISBLANK(H36),"",VLOOKUP(VALUE(LEFT(H36,2)),[1]ResumenProg!$A$1:$I$31,3,FALSE))</f>
        <v/>
      </c>
      <c r="K36" s="26" t="str">
        <f t="shared" si="3"/>
        <v/>
      </c>
      <c r="L36" s="26" t="str">
        <f>IF(ISBLANK(H36),"",VLOOKUP(VALUE(LEFT(H36,2)),[1]ResumenProg!$A$1:$I$31,4,FALSE))</f>
        <v/>
      </c>
      <c r="M36" s="26" t="str">
        <f t="shared" si="4"/>
        <v/>
      </c>
      <c r="N36" s="24" t="s">
        <v>160</v>
      </c>
      <c r="O36" s="26" t="str">
        <f>IF(ISBLANK(H36),"",VLOOKUP(H36,[2]Hoja2!$A$1:$M$581,13,FALSE))</f>
        <v/>
      </c>
      <c r="P36" s="27" t="str">
        <f t="shared" si="5"/>
        <v/>
      </c>
    </row>
    <row r="37" spans="1:16" ht="25.5" x14ac:dyDescent="0.25">
      <c r="A37" s="28"/>
      <c r="B37" s="30"/>
      <c r="C37" s="22" t="s">
        <v>110</v>
      </c>
      <c r="D37" s="24"/>
      <c r="E37" s="24"/>
      <c r="F37" s="24"/>
      <c r="G37" s="24"/>
      <c r="H37" s="25"/>
      <c r="I37" s="26" t="str">
        <f>IF(ISBLANK(H37),"",VLOOKUP(VALUE(LEFT(H37,2)),[1]ResumenProg!$A$1:$I$31,2,FALSE))</f>
        <v/>
      </c>
      <c r="J37" s="26" t="str">
        <f>IF(ISBLANK(H37),"",VLOOKUP(VALUE(LEFT(H37,2)),[1]ResumenProg!$A$1:$I$31,3,FALSE))</f>
        <v/>
      </c>
      <c r="K37" s="26" t="str">
        <f t="shared" si="3"/>
        <v/>
      </c>
      <c r="L37" s="26" t="str">
        <f>IF(ISBLANK(H37),"",VLOOKUP(VALUE(LEFT(H37,2)),[1]ResumenProg!$A$1:$I$31,4,FALSE))</f>
        <v/>
      </c>
      <c r="M37" s="26" t="str">
        <f t="shared" si="4"/>
        <v/>
      </c>
      <c r="N37" s="24" t="s">
        <v>160</v>
      </c>
      <c r="O37" s="26" t="str">
        <f>IF(ISBLANK(H37),"",VLOOKUP(H37,[2]Hoja2!$A$1:$M$581,13,FALSE))</f>
        <v/>
      </c>
      <c r="P37" s="27" t="str">
        <f t="shared" si="5"/>
        <v/>
      </c>
    </row>
    <row r="38" spans="1:16" ht="25.5" x14ac:dyDescent="0.25">
      <c r="A38" s="28"/>
      <c r="B38" s="30"/>
      <c r="C38" s="22" t="s">
        <v>111</v>
      </c>
      <c r="D38" s="24"/>
      <c r="E38" s="24"/>
      <c r="F38" s="24"/>
      <c r="G38" s="24"/>
      <c r="H38" s="25"/>
      <c r="I38" s="26" t="str">
        <f>IF(ISBLANK(H38),"",VLOOKUP(VALUE(LEFT(H38,2)),[1]ResumenProg!$A$1:$I$31,2,FALSE))</f>
        <v/>
      </c>
      <c r="J38" s="26" t="str">
        <f>IF(ISBLANK(H38),"",VLOOKUP(VALUE(LEFT(H38,2)),[1]ResumenProg!$A$1:$I$31,3,FALSE))</f>
        <v/>
      </c>
      <c r="K38" s="26" t="str">
        <f t="shared" si="3"/>
        <v/>
      </c>
      <c r="L38" s="26" t="str">
        <f>IF(ISBLANK(H38),"",VLOOKUP(VALUE(LEFT(H38,2)),[1]ResumenProg!$A$1:$I$31,4,FALSE))</f>
        <v/>
      </c>
      <c r="M38" s="26" t="str">
        <f t="shared" si="4"/>
        <v/>
      </c>
      <c r="N38" s="24" t="s">
        <v>160</v>
      </c>
      <c r="O38" s="26" t="str">
        <f>IF(ISBLANK(H38),"",VLOOKUP(H38,[2]Hoja2!$A$1:$M$581,13,FALSE))</f>
        <v/>
      </c>
      <c r="P38" s="27" t="str">
        <f t="shared" si="5"/>
        <v/>
      </c>
    </row>
    <row r="39" spans="1:16" ht="25.5" x14ac:dyDescent="0.25">
      <c r="A39" s="28"/>
      <c r="B39" s="30"/>
      <c r="C39" s="22" t="s">
        <v>112</v>
      </c>
      <c r="D39" s="24"/>
      <c r="E39" s="24"/>
      <c r="F39" s="24"/>
      <c r="G39" s="24"/>
      <c r="H39" s="25"/>
      <c r="I39" s="26" t="str">
        <f>IF(ISBLANK(H39),"",VLOOKUP(VALUE(LEFT(H39,2)),[1]ResumenProg!$A$1:$I$31,2,FALSE))</f>
        <v/>
      </c>
      <c r="J39" s="26" t="str">
        <f>IF(ISBLANK(H39),"",VLOOKUP(VALUE(LEFT(H39,2)),[1]ResumenProg!$A$1:$I$31,3,FALSE))</f>
        <v/>
      </c>
      <c r="K39" s="26" t="str">
        <f t="shared" si="3"/>
        <v/>
      </c>
      <c r="L39" s="26" t="str">
        <f>IF(ISBLANK(H39),"",VLOOKUP(VALUE(LEFT(H39,2)),[1]ResumenProg!$A$1:$I$31,4,FALSE))</f>
        <v/>
      </c>
      <c r="M39" s="26" t="str">
        <f t="shared" si="4"/>
        <v/>
      </c>
      <c r="N39" s="24" t="s">
        <v>160</v>
      </c>
      <c r="O39" s="26" t="str">
        <f>IF(ISBLANK(H39),"",VLOOKUP(H39,[2]Hoja2!$A$1:$M$581,13,FALSE))</f>
        <v/>
      </c>
      <c r="P39" s="27" t="str">
        <f t="shared" si="5"/>
        <v/>
      </c>
    </row>
    <row r="40" spans="1:16" ht="25.5" x14ac:dyDescent="0.25">
      <c r="A40" s="34"/>
      <c r="B40" s="29"/>
      <c r="C40" s="22" t="s">
        <v>161</v>
      </c>
      <c r="D40" s="24"/>
      <c r="E40" s="24"/>
      <c r="F40" s="24"/>
      <c r="G40" s="24"/>
      <c r="H40" s="25"/>
      <c r="I40" s="26" t="str">
        <f>IF(ISBLANK(H40),"",VLOOKUP(VALUE(LEFT(H40,2)),[1]ResumenProg!$A$1:$I$31,2,FALSE))</f>
        <v/>
      </c>
      <c r="J40" s="26" t="str">
        <f>IF(ISBLANK(H40),"",VLOOKUP(VALUE(LEFT(H40,2)),[1]ResumenProg!$A$1:$I$31,3,FALSE))</f>
        <v/>
      </c>
      <c r="K40" s="26" t="str">
        <f t="shared" si="3"/>
        <v/>
      </c>
      <c r="L40" s="26" t="str">
        <f>IF(ISBLANK(H40),"",VLOOKUP(VALUE(LEFT(H40,2)),[1]ResumenProg!$A$1:$I$31,4,FALSE))</f>
        <v/>
      </c>
      <c r="M40" s="26" t="str">
        <f t="shared" si="4"/>
        <v/>
      </c>
      <c r="N40" s="24" t="s">
        <v>160</v>
      </c>
      <c r="O40" s="26" t="str">
        <f>IF(ISBLANK(H40),"",VLOOKUP(H40,[2]Hoja2!$A$1:$M$581,13,FALSE))</f>
        <v/>
      </c>
      <c r="P40" s="27" t="str">
        <f t="shared" si="5"/>
        <v/>
      </c>
    </row>
    <row r="41" spans="1:16" x14ac:dyDescent="0.25">
      <c r="I41" s="35"/>
      <c r="J41" s="35"/>
    </row>
    <row r="42" spans="1:16" x14ac:dyDescent="0.25">
      <c r="I42" s="35"/>
      <c r="J42" s="35"/>
    </row>
  </sheetData>
  <mergeCells count="5">
    <mergeCell ref="A2:C2"/>
    <mergeCell ref="N1:N3"/>
    <mergeCell ref="D1:M1"/>
    <mergeCell ref="D2:M2"/>
    <mergeCell ref="O2:O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election activeCell="D4" sqref="D4"/>
    </sheetView>
  </sheetViews>
  <sheetFormatPr baseColWidth="10" defaultColWidth="15.85546875" defaultRowHeight="12.75" x14ac:dyDescent="0.25"/>
  <cols>
    <col min="1" max="1" width="14.42578125" style="16" customWidth="1"/>
    <col min="2" max="2" width="13.28515625" style="16" customWidth="1"/>
    <col min="3" max="3" width="20.85546875" style="16" customWidth="1"/>
    <col min="4" max="4" width="17.28515625" style="16" customWidth="1"/>
    <col min="5" max="5" width="15.85546875" style="16" customWidth="1"/>
    <col min="6" max="6" width="13.7109375" style="16" customWidth="1"/>
    <col min="7" max="7" width="15.85546875" style="16" customWidth="1"/>
    <col min="8" max="8" width="12.28515625" style="16" customWidth="1"/>
    <col min="9" max="9" width="12" style="16" customWidth="1"/>
    <col min="10" max="10" width="13.28515625" style="16" customWidth="1"/>
    <col min="11" max="11" width="13.5703125" style="16" customWidth="1"/>
    <col min="12" max="12" width="18.140625" style="16" customWidth="1"/>
    <col min="13" max="16384" width="15.85546875" style="16"/>
  </cols>
  <sheetData>
    <row r="1" spans="1:13" ht="38.25" x14ac:dyDescent="0.25">
      <c r="A1" s="19" t="s">
        <v>1</v>
      </c>
      <c r="B1" s="19" t="s">
        <v>2</v>
      </c>
      <c r="C1" s="19" t="s">
        <v>6</v>
      </c>
      <c r="D1" s="17" t="s">
        <v>23</v>
      </c>
      <c r="E1" s="17" t="s">
        <v>25</v>
      </c>
      <c r="F1" s="17" t="s">
        <v>26</v>
      </c>
      <c r="G1" s="17" t="s">
        <v>27</v>
      </c>
      <c r="H1" s="17" t="s">
        <v>28</v>
      </c>
      <c r="I1" s="17" t="s">
        <v>29</v>
      </c>
      <c r="J1" s="37" t="s">
        <v>33</v>
      </c>
      <c r="K1" s="37" t="s">
        <v>85</v>
      </c>
      <c r="L1" s="18" t="s">
        <v>88</v>
      </c>
      <c r="M1" s="24" t="s">
        <v>172</v>
      </c>
    </row>
    <row r="2" spans="1:13" ht="89.25" x14ac:dyDescent="0.25">
      <c r="A2" s="20" t="s">
        <v>0</v>
      </c>
      <c r="B2" s="20" t="s">
        <v>3</v>
      </c>
      <c r="C2" s="21" t="s">
        <v>114</v>
      </c>
      <c r="D2" s="25" t="s">
        <v>35</v>
      </c>
      <c r="E2" s="26">
        <f>IF(ISBLANK(D2),"",VLOOKUP(VALUE(LEFT(D2,2)),[1]ResumenProg!$A$1:$I$31,2,FALSE))</f>
        <v>17700000</v>
      </c>
      <c r="F2" s="26">
        <f>IF(ISBLANK(D2),"",VLOOKUP(VALUE(LEFT(D2,2)),[1]ResumenProg!$A$1:$I$31,3,FALSE))</f>
        <v>32160854</v>
      </c>
      <c r="G2" s="26">
        <f>IF(ISBLANK(D2),"",+(F2-E2)/E2*100)</f>
        <v>81.699740112994348</v>
      </c>
      <c r="H2" s="26">
        <f>IF(ISBLANK(D2),"",VLOOKUP(VALUE(LEFT(D2,2)),[1]ResumenProg!$A$1:$I$31,4,FALSE))</f>
        <v>14321633.730000004</v>
      </c>
      <c r="I2" s="26">
        <f>IF(ISBLANK(D2),"",+H2/F2*100)</f>
        <v>44.531260674856469</v>
      </c>
      <c r="J2" s="24" t="s">
        <v>34</v>
      </c>
      <c r="K2" s="26">
        <f>IF(ISBLANK(D2),"",VLOOKUP(D2,[2]Hoja2!$A$1:$M$581,13,FALSE))</f>
        <v>41813246</v>
      </c>
      <c r="L2" s="27">
        <f>IF(ISBLANK(D2),"",+(K2-F2)/F2)</f>
        <v>0.30012859733140174</v>
      </c>
      <c r="M2" s="24">
        <v>1</v>
      </c>
    </row>
    <row r="3" spans="1:13" ht="89.25" x14ac:dyDescent="0.25">
      <c r="A3" s="20" t="s">
        <v>0</v>
      </c>
      <c r="B3" s="20" t="s">
        <v>3</v>
      </c>
      <c r="C3" s="21" t="s">
        <v>114</v>
      </c>
      <c r="D3" s="25" t="s">
        <v>32</v>
      </c>
      <c r="E3" s="26">
        <f>IF(ISBLANK(D3),"",VLOOKUP(VALUE(LEFT(D3,2)),[1]ResumenProg!$A$1:$I$31,2,FALSE))</f>
        <v>15150000</v>
      </c>
      <c r="F3" s="26">
        <f>IF(ISBLANK(D3),"",VLOOKUP(VALUE(LEFT(D3,2)),[1]ResumenProg!$A$1:$I$31,3,FALSE))</f>
        <v>16897555.999999996</v>
      </c>
      <c r="G3" s="26">
        <f t="shared" ref="G3:G38" si="0">IF(ISBLANK(D3),"",+(F3-E3)/E3*100)</f>
        <v>11.535023102310205</v>
      </c>
      <c r="H3" s="26">
        <f>IF(ISBLANK(D3),"",VLOOKUP(VALUE(LEFT(D3,2)),[1]ResumenProg!$A$1:$I$31,4,FALSE))</f>
        <v>13955063.150000002</v>
      </c>
      <c r="I3" s="26">
        <f>IF(ISBLANK(D3),"",+H3/F3*100)</f>
        <v>82.586281412530937</v>
      </c>
      <c r="J3" s="24" t="s">
        <v>34</v>
      </c>
      <c r="K3" s="26">
        <f>IF(ISBLANK(D3),"",VLOOKUP(D3,[2]Hoja2!$A$1:$M$581,13,FALSE))</f>
        <v>8150000</v>
      </c>
      <c r="L3" s="27">
        <f t="shared" ref="L3:L38" si="1">IF(ISBLANK(D3),"",+(K3-F3)/F3)</f>
        <v>-0.51768172864762207</v>
      </c>
      <c r="M3" s="24">
        <v>1</v>
      </c>
    </row>
    <row r="4" spans="1:13" ht="89.25" x14ac:dyDescent="0.25">
      <c r="A4" s="20" t="s">
        <v>0</v>
      </c>
      <c r="B4" s="20" t="s">
        <v>3</v>
      </c>
      <c r="C4" s="31" t="s">
        <v>7</v>
      </c>
      <c r="D4" s="25"/>
      <c r="E4" s="26" t="str">
        <f>IF(ISBLANK(D4),"",VLOOKUP(VALUE(LEFT(D4,2)),[1]ResumenProg!$A$1:$I$31,2,FALSE))</f>
        <v/>
      </c>
      <c r="F4" s="26" t="str">
        <f>IF(ISBLANK(D4),"",VLOOKUP(VALUE(LEFT(D4,2)),[1]ResumenProg!$A$1:$I$31,3,FALSE))</f>
        <v/>
      </c>
      <c r="G4" s="26" t="str">
        <f t="shared" si="0"/>
        <v/>
      </c>
      <c r="H4" s="26" t="str">
        <f>IF(ISBLANK(D4),"",VLOOKUP(VALUE(LEFT(D4,2)),[1]ResumenProg!$A$1:$I$31,4,FALSE))</f>
        <v/>
      </c>
      <c r="I4" s="26" t="str">
        <f t="shared" ref="I4:I38" si="2">IF(ISBLANK(D4),"",+H4/F4*100)</f>
        <v/>
      </c>
      <c r="J4" s="24" t="s">
        <v>160</v>
      </c>
      <c r="K4" s="26" t="str">
        <f>IF(ISBLANK(D4),"",VLOOKUP(D4,[2]Hoja2!$A$1:$M$581,13,FALSE))</f>
        <v/>
      </c>
      <c r="L4" s="27" t="str">
        <f t="shared" si="1"/>
        <v/>
      </c>
      <c r="M4" s="24">
        <v>0</v>
      </c>
    </row>
    <row r="5" spans="1:13" ht="89.25" x14ac:dyDescent="0.25">
      <c r="A5" s="20" t="s">
        <v>0</v>
      </c>
      <c r="B5" s="21" t="s">
        <v>4</v>
      </c>
      <c r="C5" s="22" t="s">
        <v>8</v>
      </c>
      <c r="D5" s="25" t="s">
        <v>59</v>
      </c>
      <c r="E5" s="26">
        <f>IF(ISBLANK(D5),"",VLOOKUP(VALUE(LEFT(D5,2)),[1]ResumenProg!$A$1:$I$31,2,FALSE))</f>
        <v>3000000</v>
      </c>
      <c r="F5" s="26">
        <f>IF(ISBLANK(D5),"",VLOOKUP(VALUE(LEFT(D5,2)),[1]ResumenProg!$A$1:$I$31,3,FALSE))</f>
        <v>3248498</v>
      </c>
      <c r="G5" s="26">
        <f t="shared" si="0"/>
        <v>8.2832666666666661</v>
      </c>
      <c r="H5" s="26">
        <f>IF(ISBLANK(D5),"",VLOOKUP(VALUE(LEFT(D5,2)),[1]ResumenProg!$A$1:$I$31,4,FALSE))</f>
        <v>3112982.7800000003</v>
      </c>
      <c r="I5" s="26">
        <f t="shared" si="2"/>
        <v>95.828372989609363</v>
      </c>
      <c r="J5" s="24" t="s">
        <v>34</v>
      </c>
      <c r="K5" s="26">
        <f>IF(ISBLANK(D5),"",VLOOKUP(D5,[2]Hoja2!$A$1:$M$581,13,FALSE))</f>
        <v>3000000</v>
      </c>
      <c r="L5" s="27">
        <f t="shared" si="1"/>
        <v>-7.6496276125150767E-2</v>
      </c>
      <c r="M5" s="24">
        <v>1</v>
      </c>
    </row>
    <row r="6" spans="1:13" ht="89.25" x14ac:dyDescent="0.25">
      <c r="A6" s="20" t="s">
        <v>0</v>
      </c>
      <c r="B6" s="21" t="s">
        <v>4</v>
      </c>
      <c r="C6" s="32" t="s">
        <v>9</v>
      </c>
      <c r="D6" s="25"/>
      <c r="E6" s="26" t="str">
        <f>IF(ISBLANK(D6),"",VLOOKUP(VALUE(LEFT(D6,2)),[1]ResumenProg!$A$1:$I$31,2,FALSE))</f>
        <v/>
      </c>
      <c r="F6" s="26" t="str">
        <f>IF(ISBLANK(D6),"",VLOOKUP(VALUE(LEFT(D6,2)),[1]ResumenProg!$A$1:$I$31,3,FALSE))</f>
        <v/>
      </c>
      <c r="G6" s="26" t="str">
        <f t="shared" si="0"/>
        <v/>
      </c>
      <c r="H6" s="26" t="str">
        <f>IF(ISBLANK(D6),"",VLOOKUP(VALUE(LEFT(D6,2)),[1]ResumenProg!$A$1:$I$31,4,FALSE))</f>
        <v/>
      </c>
      <c r="I6" s="26" t="str">
        <f t="shared" si="2"/>
        <v/>
      </c>
      <c r="J6" s="24" t="s">
        <v>160</v>
      </c>
      <c r="K6" s="26" t="str">
        <f>IF(ISBLANK(D6),"",VLOOKUP(D6,[2]Hoja2!$A$1:$M$581,13,FALSE))</f>
        <v/>
      </c>
      <c r="L6" s="27" t="str">
        <f t="shared" si="1"/>
        <v/>
      </c>
      <c r="M6" s="24">
        <v>0</v>
      </c>
    </row>
    <row r="7" spans="1:13" ht="89.25" x14ac:dyDescent="0.25">
      <c r="A7" s="20" t="s">
        <v>0</v>
      </c>
      <c r="B7" s="21" t="s">
        <v>4</v>
      </c>
      <c r="C7" s="21" t="s">
        <v>10</v>
      </c>
      <c r="D7" s="25" t="s">
        <v>51</v>
      </c>
      <c r="E7" s="26">
        <f>IF(ISBLANK(D7),"",VLOOKUP(VALUE(LEFT(D7,2)),[1]ResumenProg!$A$1:$I$31,2,FALSE))</f>
        <v>18080543</v>
      </c>
      <c r="F7" s="26">
        <f>IF(ISBLANK(D7),"",VLOOKUP(VALUE(LEFT(D7,2)),[1]ResumenProg!$A$1:$I$31,3,FALSE))</f>
        <v>28483440.999999996</v>
      </c>
      <c r="G7" s="26">
        <f t="shared" si="0"/>
        <v>57.536424652733032</v>
      </c>
      <c r="H7" s="26">
        <f>IF(ISBLANK(D7),"",VLOOKUP(VALUE(LEFT(D7,2)),[1]ResumenProg!$A$1:$I$31,4,FALSE))</f>
        <v>20008310.520000003</v>
      </c>
      <c r="I7" s="26">
        <f t="shared" si="2"/>
        <v>70.245412132614192</v>
      </c>
      <c r="J7" s="24" t="s">
        <v>34</v>
      </c>
      <c r="K7" s="26">
        <f>IF(ISBLANK(D7),"",VLOOKUP(D7,[2]Hoja2!$A$1:$M$581,13,FALSE))</f>
        <v>13981374</v>
      </c>
      <c r="L7" s="27">
        <f t="shared" si="1"/>
        <v>-0.50914027557274411</v>
      </c>
      <c r="M7" s="24">
        <v>1</v>
      </c>
    </row>
    <row r="8" spans="1:13" ht="89.25" x14ac:dyDescent="0.25">
      <c r="A8" s="20" t="s">
        <v>0</v>
      </c>
      <c r="B8" s="21" t="s">
        <v>4</v>
      </c>
      <c r="C8" s="21" t="s">
        <v>10</v>
      </c>
      <c r="D8" s="25" t="s">
        <v>154</v>
      </c>
      <c r="E8" s="26">
        <f>IF(ISBLANK(D8),"",VLOOKUP(VALUE(LEFT(D8,2)),[1]ResumenProg!$A$1:$I$31,2,FALSE))</f>
        <v>2290000</v>
      </c>
      <c r="F8" s="26">
        <f>IF(ISBLANK(D8),"",VLOOKUP(VALUE(LEFT(D8,2)),[1]ResumenProg!$A$1:$I$31,3,FALSE))</f>
        <v>2669038</v>
      </c>
      <c r="G8" s="26">
        <f t="shared" si="0"/>
        <v>16.55187772925764</v>
      </c>
      <c r="H8" s="26">
        <f>IF(ISBLANK(D8),"",VLOOKUP(VALUE(LEFT(D8,2)),[1]ResumenProg!$A$1:$I$31,4,FALSE))</f>
        <v>2486898.46</v>
      </c>
      <c r="I8" s="26">
        <f t="shared" si="2"/>
        <v>93.175835638158759</v>
      </c>
      <c r="J8" s="24" t="s">
        <v>34</v>
      </c>
      <c r="K8" s="26">
        <f>IF(ISBLANK(D8),"",VLOOKUP(D8,[2]Hoja2!$A$1:$M$581,13,FALSE))</f>
        <v>345000</v>
      </c>
      <c r="L8" s="27">
        <f t="shared" si="1"/>
        <v>-0.87073994450434955</v>
      </c>
      <c r="M8" s="24">
        <v>1</v>
      </c>
    </row>
    <row r="9" spans="1:13" ht="89.25" x14ac:dyDescent="0.25">
      <c r="A9" s="20" t="s">
        <v>0</v>
      </c>
      <c r="B9" s="21" t="s">
        <v>4</v>
      </c>
      <c r="C9" s="33" t="s">
        <v>11</v>
      </c>
      <c r="D9" s="25"/>
      <c r="E9" s="26" t="str">
        <f>IF(ISBLANK(D9),"",VLOOKUP(VALUE(LEFT(D9,2)),[1]ResumenProg!$A$1:$I$31,2,FALSE))</f>
        <v/>
      </c>
      <c r="F9" s="26" t="str">
        <f>IF(ISBLANK(D9),"",VLOOKUP(VALUE(LEFT(D9,2)),[1]ResumenProg!$A$1:$I$31,3,FALSE))</f>
        <v/>
      </c>
      <c r="G9" s="26" t="str">
        <f t="shared" si="0"/>
        <v/>
      </c>
      <c r="H9" s="26" t="str">
        <f>IF(ISBLANK(D9),"",VLOOKUP(VALUE(LEFT(D9,2)),[1]ResumenProg!$A$1:$I$31,4,FALSE))</f>
        <v/>
      </c>
      <c r="I9" s="26" t="str">
        <f t="shared" si="2"/>
        <v/>
      </c>
      <c r="J9" s="24" t="s">
        <v>160</v>
      </c>
      <c r="K9" s="26" t="str">
        <f>IF(ISBLANK(D9),"",VLOOKUP(D9,[2]Hoja2!$A$1:$M$581,13,FALSE))</f>
        <v/>
      </c>
      <c r="L9" s="27" t="str">
        <f t="shared" si="1"/>
        <v/>
      </c>
      <c r="M9" s="24">
        <v>0</v>
      </c>
    </row>
    <row r="10" spans="1:13" ht="89.25" x14ac:dyDescent="0.25">
      <c r="A10" s="20" t="s">
        <v>0</v>
      </c>
      <c r="B10" s="21" t="s">
        <v>5</v>
      </c>
      <c r="C10" s="22" t="s">
        <v>12</v>
      </c>
      <c r="D10" s="25"/>
      <c r="E10" s="26" t="str">
        <f>IF(ISBLANK(D10),"",VLOOKUP(VALUE(LEFT(D10,2)),[1]ResumenProg!$A$1:$I$31,2,FALSE))</f>
        <v/>
      </c>
      <c r="F10" s="26" t="str">
        <f>IF(ISBLANK(D10),"",VLOOKUP(VALUE(LEFT(D10,2)),[1]ResumenProg!$A$1:$I$31,3,FALSE))</f>
        <v/>
      </c>
      <c r="G10" s="26" t="str">
        <f t="shared" si="0"/>
        <v/>
      </c>
      <c r="H10" s="26" t="str">
        <f>IF(ISBLANK(D10),"",VLOOKUP(VALUE(LEFT(D10,2)),[1]ResumenProg!$A$1:$I$31,4,FALSE))</f>
        <v/>
      </c>
      <c r="I10" s="26" t="str">
        <f t="shared" si="2"/>
        <v/>
      </c>
      <c r="J10" s="24" t="s">
        <v>34</v>
      </c>
      <c r="K10" s="26" t="str">
        <f>IF(ISBLANK(D10),"",VLOOKUP(D10,[2]Hoja2!$A$1:$M$581,13,FALSE))</f>
        <v/>
      </c>
      <c r="L10" s="27" t="str">
        <f t="shared" si="1"/>
        <v/>
      </c>
      <c r="M10" s="24">
        <v>1</v>
      </c>
    </row>
    <row r="11" spans="1:13" ht="89.25" x14ac:dyDescent="0.25">
      <c r="A11" s="20" t="s">
        <v>0</v>
      </c>
      <c r="B11" s="21" t="s">
        <v>5</v>
      </c>
      <c r="C11" s="22" t="s">
        <v>13</v>
      </c>
      <c r="D11" s="25" t="s">
        <v>83</v>
      </c>
      <c r="E11" s="26">
        <f>IF(ISBLANK(D11),"",VLOOKUP(VALUE(LEFT(D11,2)),[1]ResumenProg!$A$1:$I$31,2,FALSE))</f>
        <v>3800000</v>
      </c>
      <c r="F11" s="26">
        <f>IF(ISBLANK(D11),"",VLOOKUP(VALUE(LEFT(D11,2)),[1]ResumenProg!$A$1:$I$31,3,FALSE))</f>
        <v>3312618</v>
      </c>
      <c r="G11" s="26">
        <f t="shared" si="0"/>
        <v>-12.825842105263158</v>
      </c>
      <c r="H11" s="26">
        <f>IF(ISBLANK(D11),"",VLOOKUP(VALUE(LEFT(D11,2)),[1]ResumenProg!$A$1:$I$31,4,FALSE))</f>
        <v>3189714.1500000004</v>
      </c>
      <c r="I11" s="26">
        <f t="shared" si="2"/>
        <v>96.28982726049307</v>
      </c>
      <c r="J11" s="24" t="s">
        <v>34</v>
      </c>
      <c r="K11" s="26">
        <f>IF(ISBLANK(D11),"",VLOOKUP(D11,[2]Hoja2!$A$1:$M$581,13,FALSE))</f>
        <v>4598981</v>
      </c>
      <c r="L11" s="27">
        <f t="shared" si="1"/>
        <v>0.38832216693865695</v>
      </c>
      <c r="M11" s="24">
        <v>1</v>
      </c>
    </row>
    <row r="12" spans="1:13" ht="89.25" x14ac:dyDescent="0.25">
      <c r="A12" s="20" t="s">
        <v>0</v>
      </c>
      <c r="B12" s="21" t="s">
        <v>5</v>
      </c>
      <c r="C12" s="22" t="s">
        <v>14</v>
      </c>
      <c r="D12" s="25" t="s">
        <v>64</v>
      </c>
      <c r="E12" s="26">
        <f>IF(ISBLANK(D12),"",VLOOKUP(VALUE(LEFT(D12,2)),[1]ResumenProg!$A$1:$I$31,2,FALSE))</f>
        <v>3818000</v>
      </c>
      <c r="F12" s="26">
        <f>IF(ISBLANK(D12),"",VLOOKUP(VALUE(LEFT(D12,2)),[1]ResumenProg!$A$1:$I$31,3,FALSE))</f>
        <v>5827458.0000000009</v>
      </c>
      <c r="G12" s="26">
        <f t="shared" si="0"/>
        <v>52.631168150864347</v>
      </c>
      <c r="H12" s="26">
        <f>IF(ISBLANK(D12),"",VLOOKUP(VALUE(LEFT(D12,2)),[1]ResumenProg!$A$1:$I$31,4,FALSE))</f>
        <v>5745586.9000000004</v>
      </c>
      <c r="I12" s="26">
        <f t="shared" si="2"/>
        <v>98.595080393543796</v>
      </c>
      <c r="J12" s="24" t="s">
        <v>34</v>
      </c>
      <c r="K12" s="26">
        <f>IF(ISBLANK(D12),"",VLOOKUP(D12,[2]Hoja2!$A$1:$M$581,13,FALSE))</f>
        <v>3352520</v>
      </c>
      <c r="L12" s="27">
        <f t="shared" si="1"/>
        <v>-0.42470284642120126</v>
      </c>
      <c r="M12" s="24">
        <v>1</v>
      </c>
    </row>
    <row r="13" spans="1:13" ht="89.25" x14ac:dyDescent="0.25">
      <c r="A13" s="20" t="s">
        <v>0</v>
      </c>
      <c r="B13" s="21" t="s">
        <v>5</v>
      </c>
      <c r="C13" s="22" t="s">
        <v>15</v>
      </c>
      <c r="D13" s="25"/>
      <c r="E13" s="26" t="str">
        <f>IF(ISBLANK(D13),"",VLOOKUP(VALUE(LEFT(D13,2)),[1]ResumenProg!$A$1:$I$31,2,FALSE))</f>
        <v/>
      </c>
      <c r="F13" s="26" t="str">
        <f>IF(ISBLANK(D13),"",VLOOKUP(VALUE(LEFT(D13,2)),[1]ResumenProg!$A$1:$I$31,3,FALSE))</f>
        <v/>
      </c>
      <c r="G13" s="26" t="str">
        <f t="shared" si="0"/>
        <v/>
      </c>
      <c r="H13" s="26" t="str">
        <f>IF(ISBLANK(D13),"",VLOOKUP(VALUE(LEFT(D13,2)),[1]ResumenProg!$A$1:$I$31,4,FALSE))</f>
        <v/>
      </c>
      <c r="I13" s="26" t="str">
        <f t="shared" si="2"/>
        <v/>
      </c>
      <c r="J13" s="24" t="s">
        <v>160</v>
      </c>
      <c r="K13" s="26" t="str">
        <f>IF(ISBLANK(D13),"",VLOOKUP(D13,[2]Hoja2!$A$1:$M$581,13,FALSE))</f>
        <v/>
      </c>
      <c r="L13" s="27" t="str">
        <f t="shared" si="1"/>
        <v/>
      </c>
      <c r="M13" s="24">
        <v>0</v>
      </c>
    </row>
    <row r="14" spans="1:13" ht="89.25" x14ac:dyDescent="0.25">
      <c r="A14" s="20" t="s">
        <v>0</v>
      </c>
      <c r="B14" s="21" t="s">
        <v>5</v>
      </c>
      <c r="C14" s="22" t="s">
        <v>16</v>
      </c>
      <c r="D14" s="25"/>
      <c r="E14" s="26" t="str">
        <f>IF(ISBLANK(D14),"",VLOOKUP(VALUE(LEFT(D14,2)),[1]ResumenProg!$A$1:$I$31,2,FALSE))</f>
        <v/>
      </c>
      <c r="F14" s="26" t="str">
        <f>IF(ISBLANK(D14),"",VLOOKUP(VALUE(LEFT(D14,2)),[1]ResumenProg!$A$1:$I$31,3,FALSE))</f>
        <v/>
      </c>
      <c r="G14" s="26" t="str">
        <f t="shared" si="0"/>
        <v/>
      </c>
      <c r="H14" s="26" t="str">
        <f>IF(ISBLANK(D14),"",VLOOKUP(VALUE(LEFT(D14,2)),[1]ResumenProg!$A$1:$I$31,4,FALSE))</f>
        <v/>
      </c>
      <c r="I14" s="26" t="str">
        <f t="shared" si="2"/>
        <v/>
      </c>
      <c r="J14" s="24" t="s">
        <v>160</v>
      </c>
      <c r="K14" s="26" t="str">
        <f>IF(ISBLANK(D14),"",VLOOKUP(D14,[2]Hoja2!$A$1:$M$581,13,FALSE))</f>
        <v/>
      </c>
      <c r="L14" s="27" t="str">
        <f t="shared" si="1"/>
        <v/>
      </c>
      <c r="M14" s="24">
        <v>0</v>
      </c>
    </row>
    <row r="15" spans="1:13" ht="89.25" x14ac:dyDescent="0.25">
      <c r="A15" s="20" t="s">
        <v>0</v>
      </c>
      <c r="B15" s="21" t="s">
        <v>30</v>
      </c>
      <c r="C15" s="22" t="s">
        <v>17</v>
      </c>
      <c r="D15" s="25" t="s">
        <v>49</v>
      </c>
      <c r="E15" s="26">
        <f>IF(ISBLANK(D15),"",VLOOKUP(VALUE(LEFT(D15,2)),[1]ResumenProg!$A$1:$I$31,2,FALSE))</f>
        <v>5900000</v>
      </c>
      <c r="F15" s="26">
        <f>IF(ISBLANK(D15),"",VLOOKUP(VALUE(LEFT(D15,2)),[1]ResumenProg!$A$1:$I$31,3,FALSE))</f>
        <v>6848715</v>
      </c>
      <c r="G15" s="26">
        <f t="shared" si="0"/>
        <v>16.079915254237285</v>
      </c>
      <c r="H15" s="26">
        <f>IF(ISBLANK(D15),"",VLOOKUP(VALUE(LEFT(D15,2)),[1]ResumenProg!$A$1:$I$31,4,FALSE))</f>
        <v>6293544.6199999992</v>
      </c>
      <c r="I15" s="26">
        <f t="shared" si="2"/>
        <v>91.893802268016685</v>
      </c>
      <c r="J15" s="24" t="s">
        <v>34</v>
      </c>
      <c r="K15" s="26">
        <f>IF(ISBLANK(D15),"",VLOOKUP(D15,[2]Hoja2!$A$1:$M$581,13,FALSE))</f>
        <v>5601950</v>
      </c>
      <c r="L15" s="27">
        <f t="shared" si="1"/>
        <v>-0.18204363884319905</v>
      </c>
      <c r="M15" s="24">
        <v>1</v>
      </c>
    </row>
    <row r="16" spans="1:13" ht="89.25" x14ac:dyDescent="0.25">
      <c r="A16" s="20" t="s">
        <v>0</v>
      </c>
      <c r="B16" s="21" t="s">
        <v>30</v>
      </c>
      <c r="C16" s="22" t="s">
        <v>18</v>
      </c>
      <c r="D16" s="25" t="s">
        <v>69</v>
      </c>
      <c r="E16" s="26">
        <f>IF(ISBLANK(D16),"",VLOOKUP(VALUE(LEFT(D16,2)),[1]ResumenProg!$A$1:$I$31,2,FALSE))</f>
        <v>16802069</v>
      </c>
      <c r="F16" s="26">
        <f>IF(ISBLANK(D16),"",VLOOKUP(VALUE(LEFT(D16,2)),[1]ResumenProg!$A$1:$I$31,3,FALSE))</f>
        <v>21859817</v>
      </c>
      <c r="G16" s="26">
        <f t="shared" si="0"/>
        <v>30.101935660423724</v>
      </c>
      <c r="H16" s="26">
        <f>IF(ISBLANK(D16),"",VLOOKUP(VALUE(LEFT(D16,2)),[1]ResumenProg!$A$1:$I$31,4,FALSE))</f>
        <v>20852086.550000001</v>
      </c>
      <c r="I16" s="26">
        <f t="shared" si="2"/>
        <v>95.390032542358426</v>
      </c>
      <c r="J16" s="24" t="s">
        <v>34</v>
      </c>
      <c r="K16" s="26">
        <f>IF(ISBLANK(D16),"",VLOOKUP(D16,[2]Hoja2!$A$1:$M$581,13,FALSE))</f>
        <v>12941592</v>
      </c>
      <c r="L16" s="27">
        <f t="shared" si="1"/>
        <v>-0.40797345192779977</v>
      </c>
      <c r="M16" s="24">
        <v>1</v>
      </c>
    </row>
    <row r="17" spans="1:13" ht="89.25" x14ac:dyDescent="0.25">
      <c r="A17" s="20" t="s">
        <v>0</v>
      </c>
      <c r="B17" s="21" t="s">
        <v>30</v>
      </c>
      <c r="C17" s="22" t="s">
        <v>19</v>
      </c>
      <c r="D17" s="25"/>
      <c r="E17" s="26" t="str">
        <f>IF(ISBLANK(D17),"",VLOOKUP(VALUE(LEFT(D17,2)),[1]ResumenProg!$A$1:$I$31,2,FALSE))</f>
        <v/>
      </c>
      <c r="F17" s="26" t="str">
        <f>IF(ISBLANK(D17),"",VLOOKUP(VALUE(LEFT(D17,2)),[1]ResumenProg!$A$1:$I$31,3,FALSE))</f>
        <v/>
      </c>
      <c r="G17" s="26" t="str">
        <f t="shared" si="0"/>
        <v/>
      </c>
      <c r="H17" s="26" t="str">
        <f>IF(ISBLANK(D17),"",VLOOKUP(VALUE(LEFT(D17,2)),[1]ResumenProg!$A$1:$I$31,4,FALSE))</f>
        <v/>
      </c>
      <c r="I17" s="26" t="str">
        <f t="shared" si="2"/>
        <v/>
      </c>
      <c r="J17" s="24" t="s">
        <v>160</v>
      </c>
      <c r="K17" s="26" t="str">
        <f>IF(ISBLANK(D17),"",VLOOKUP(D17,[2]Hoja2!$A$1:$M$581,13,FALSE))</f>
        <v/>
      </c>
      <c r="L17" s="27" t="str">
        <f t="shared" si="1"/>
        <v/>
      </c>
      <c r="M17" s="24">
        <v>0</v>
      </c>
    </row>
    <row r="18" spans="1:13" ht="89.25" x14ac:dyDescent="0.25">
      <c r="A18" s="20" t="s">
        <v>0</v>
      </c>
      <c r="B18" s="21" t="s">
        <v>30</v>
      </c>
      <c r="C18" s="22" t="s">
        <v>20</v>
      </c>
      <c r="D18" s="25"/>
      <c r="E18" s="26" t="str">
        <f>IF(ISBLANK(D18),"",VLOOKUP(VALUE(LEFT(D18,2)),[1]ResumenProg!$A$1:$I$31,2,FALSE))</f>
        <v/>
      </c>
      <c r="F18" s="26" t="str">
        <f>IF(ISBLANK(D18),"",VLOOKUP(VALUE(LEFT(D18,2)),[1]ResumenProg!$A$1:$I$31,3,FALSE))</f>
        <v/>
      </c>
      <c r="G18" s="26" t="str">
        <f t="shared" si="0"/>
        <v/>
      </c>
      <c r="H18" s="26" t="str">
        <f>IF(ISBLANK(D18),"",VLOOKUP(VALUE(LEFT(D18,2)),[1]ResumenProg!$A$1:$I$31,4,FALSE))</f>
        <v/>
      </c>
      <c r="I18" s="26" t="str">
        <f t="shared" si="2"/>
        <v/>
      </c>
      <c r="J18" s="24" t="s">
        <v>160</v>
      </c>
      <c r="K18" s="26" t="str">
        <f>IF(ISBLANK(D18),"",VLOOKUP(D18,[2]Hoja2!$A$1:$M$581,13,FALSE))</f>
        <v/>
      </c>
      <c r="L18" s="27" t="str">
        <f t="shared" si="1"/>
        <v/>
      </c>
      <c r="M18" s="24">
        <v>0</v>
      </c>
    </row>
    <row r="19" spans="1:13" ht="89.25" x14ac:dyDescent="0.25">
      <c r="A19" s="20" t="s">
        <v>0</v>
      </c>
      <c r="B19" s="21" t="s">
        <v>30</v>
      </c>
      <c r="C19" s="22" t="s">
        <v>21</v>
      </c>
      <c r="D19" s="25"/>
      <c r="E19" s="26" t="str">
        <f>IF(ISBLANK(D19),"",VLOOKUP(VALUE(LEFT(D19,2)),[1]ResumenProg!$A$1:$I$31,2,FALSE))</f>
        <v/>
      </c>
      <c r="F19" s="26" t="str">
        <f>IF(ISBLANK(D19),"",VLOOKUP(VALUE(LEFT(D19,2)),[1]ResumenProg!$A$1:$I$31,3,FALSE))</f>
        <v/>
      </c>
      <c r="G19" s="26" t="str">
        <f t="shared" si="0"/>
        <v/>
      </c>
      <c r="H19" s="26" t="str">
        <f>IF(ISBLANK(D19),"",VLOOKUP(VALUE(LEFT(D19,2)),[1]ResumenProg!$A$1:$I$31,4,FALSE))</f>
        <v/>
      </c>
      <c r="I19" s="26" t="str">
        <f t="shared" si="2"/>
        <v/>
      </c>
      <c r="J19" s="24" t="s">
        <v>160</v>
      </c>
      <c r="K19" s="26" t="str">
        <f>IF(ISBLANK(D19),"",VLOOKUP(D19,[2]Hoja2!$A$1:$M$581,13,FALSE))</f>
        <v/>
      </c>
      <c r="L19" s="27" t="str">
        <f t="shared" si="1"/>
        <v/>
      </c>
      <c r="M19" s="24">
        <v>0</v>
      </c>
    </row>
    <row r="20" spans="1:13" ht="89.25" x14ac:dyDescent="0.25">
      <c r="A20" s="20" t="s">
        <v>0</v>
      </c>
      <c r="B20" s="21" t="s">
        <v>30</v>
      </c>
      <c r="C20" s="22" t="s">
        <v>22</v>
      </c>
      <c r="D20" s="25" t="s">
        <v>74</v>
      </c>
      <c r="E20" s="26">
        <f>IF(ISBLANK(D20),"",VLOOKUP(VALUE(LEFT(D20,2)),[1]ResumenProg!$A$1:$I$31,2,FALSE))</f>
        <v>3800000</v>
      </c>
      <c r="F20" s="26">
        <f>IF(ISBLANK(D20),"",VLOOKUP(VALUE(LEFT(D20,2)),[1]ResumenProg!$A$1:$I$31,3,FALSE))</f>
        <v>4263549</v>
      </c>
      <c r="G20" s="26">
        <f t="shared" si="0"/>
        <v>12.198657894736842</v>
      </c>
      <c r="H20" s="26">
        <f>IF(ISBLANK(D20),"",VLOOKUP(VALUE(LEFT(D20,2)),[1]ResumenProg!$A$1:$I$31,4,FALSE))</f>
        <v>3929945.1099999994</v>
      </c>
      <c r="I20" s="26">
        <f t="shared" si="2"/>
        <v>92.175441398703271</v>
      </c>
      <c r="J20" s="24" t="s">
        <v>34</v>
      </c>
      <c r="K20" s="26">
        <f>IF(ISBLANK(D20),"",VLOOKUP(D20,[2]Hoja2!$A$1:$M$581,13,FALSE))</f>
        <v>3231000</v>
      </c>
      <c r="L20" s="27">
        <f t="shared" si="1"/>
        <v>-0.24218063402109369</v>
      </c>
      <c r="M20" s="24">
        <v>1</v>
      </c>
    </row>
    <row r="21" spans="1:13" ht="51" x14ac:dyDescent="0.25">
      <c r="A21" s="20" t="s">
        <v>89</v>
      </c>
      <c r="B21" s="21" t="s">
        <v>90</v>
      </c>
      <c r="C21" s="22" t="s">
        <v>96</v>
      </c>
      <c r="D21" s="25"/>
      <c r="E21" s="26" t="str">
        <f>IF(ISBLANK(D21),"",VLOOKUP(VALUE(LEFT(D21,2)),[1]ResumenProg!$A$1:$I$31,2,FALSE))</f>
        <v/>
      </c>
      <c r="F21" s="26" t="str">
        <f>IF(ISBLANK(D21),"",VLOOKUP(VALUE(LEFT(D21,2)),[1]ResumenProg!$A$1:$I$31,3,FALSE))</f>
        <v/>
      </c>
      <c r="G21" s="26" t="str">
        <f t="shared" si="0"/>
        <v/>
      </c>
      <c r="H21" s="26" t="str">
        <f>IF(ISBLANK(D21),"",VLOOKUP(VALUE(LEFT(D21,2)),[1]ResumenProg!$A$1:$I$31,4,FALSE))</f>
        <v/>
      </c>
      <c r="I21" s="26" t="str">
        <f t="shared" si="2"/>
        <v/>
      </c>
      <c r="J21" s="24" t="s">
        <v>160</v>
      </c>
      <c r="K21" s="26" t="str">
        <f>IF(ISBLANK(D21),"",VLOOKUP(D21,[2]Hoja2!$A$1:$M$581,13,FALSE))</f>
        <v/>
      </c>
      <c r="L21" s="27" t="str">
        <f t="shared" si="1"/>
        <v/>
      </c>
      <c r="M21" s="24">
        <v>0</v>
      </c>
    </row>
    <row r="22" spans="1:13" ht="51" x14ac:dyDescent="0.25">
      <c r="A22" s="20" t="s">
        <v>89</v>
      </c>
      <c r="B22" s="21" t="s">
        <v>90</v>
      </c>
      <c r="C22" s="22" t="s">
        <v>97</v>
      </c>
      <c r="D22" s="25" t="s">
        <v>159</v>
      </c>
      <c r="E22" s="26">
        <f>IF(ISBLANK(D22),"",VLOOKUP(VALUE(LEFT(D22,2)),[1]ResumenProg!$A$1:$I$31,2,FALSE))</f>
        <v>5710000</v>
      </c>
      <c r="F22" s="26">
        <f>IF(ISBLANK(D22),"",VLOOKUP(VALUE(LEFT(D22,2)),[1]ResumenProg!$A$1:$I$31,3,FALSE))</f>
        <v>7582766</v>
      </c>
      <c r="G22" s="26">
        <f t="shared" si="0"/>
        <v>32.798003502626969</v>
      </c>
      <c r="H22" s="26">
        <f>IF(ISBLANK(D22),"",VLOOKUP(VALUE(LEFT(D22,2)),[1]ResumenProg!$A$1:$I$31,4,FALSE))</f>
        <v>6933973.0500000007</v>
      </c>
      <c r="I22" s="26">
        <f t="shared" si="2"/>
        <v>91.443848458464899</v>
      </c>
      <c r="J22" s="24" t="s">
        <v>34</v>
      </c>
      <c r="K22" s="26">
        <f>IF(ISBLANK(D22),"",VLOOKUP(D22,[2]Hoja2!$A$1:$M$581,13,FALSE))</f>
        <v>8111665</v>
      </c>
      <c r="L22" s="27">
        <f t="shared" si="1"/>
        <v>6.9750141307274943E-2</v>
      </c>
      <c r="M22" s="24">
        <v>1</v>
      </c>
    </row>
    <row r="23" spans="1:13" ht="51" x14ac:dyDescent="0.25">
      <c r="A23" s="20" t="s">
        <v>89</v>
      </c>
      <c r="B23" s="21" t="s">
        <v>90</v>
      </c>
      <c r="C23" s="22" t="s">
        <v>98</v>
      </c>
      <c r="D23" s="25"/>
      <c r="E23" s="26" t="str">
        <f>IF(ISBLANK(D23),"",VLOOKUP(VALUE(LEFT(D23,2)),[1]ResumenProg!$A$1:$I$31,2,FALSE))</f>
        <v/>
      </c>
      <c r="F23" s="26" t="str">
        <f>IF(ISBLANK(D23),"",VLOOKUP(VALUE(LEFT(D23,2)),[1]ResumenProg!$A$1:$I$31,3,FALSE))</f>
        <v/>
      </c>
      <c r="G23" s="26" t="str">
        <f t="shared" si="0"/>
        <v/>
      </c>
      <c r="H23" s="26" t="str">
        <f>IF(ISBLANK(D23),"",VLOOKUP(VALUE(LEFT(D23,2)),[1]ResumenProg!$A$1:$I$31,4,FALSE))</f>
        <v/>
      </c>
      <c r="I23" s="26" t="str">
        <f t="shared" si="2"/>
        <v/>
      </c>
      <c r="J23" s="24" t="s">
        <v>160</v>
      </c>
      <c r="K23" s="26" t="str">
        <f>IF(ISBLANK(D23),"",VLOOKUP(D23,[2]Hoja2!$A$1:$M$581,13,FALSE))</f>
        <v/>
      </c>
      <c r="L23" s="27" t="str">
        <f t="shared" si="1"/>
        <v/>
      </c>
      <c r="M23" s="24">
        <v>0</v>
      </c>
    </row>
    <row r="24" spans="1:13" ht="51" x14ac:dyDescent="0.25">
      <c r="A24" s="20" t="s">
        <v>89</v>
      </c>
      <c r="B24" s="21" t="s">
        <v>90</v>
      </c>
      <c r="C24" s="22" t="s">
        <v>99</v>
      </c>
      <c r="D24" s="25" t="s">
        <v>129</v>
      </c>
      <c r="E24" s="26">
        <f>IF(ISBLANK(D24),"",VLOOKUP(VALUE(LEFT(D24,2)),[1]ResumenProg!$A$1:$I$31,2,FALSE))</f>
        <v>3130000</v>
      </c>
      <c r="F24" s="26">
        <f>IF(ISBLANK(D24),"",VLOOKUP(VALUE(LEFT(D24,2)),[1]ResumenProg!$A$1:$I$31,3,FALSE))</f>
        <v>3569017</v>
      </c>
      <c r="G24" s="26">
        <f t="shared" si="0"/>
        <v>14.026102236421725</v>
      </c>
      <c r="H24" s="26">
        <f>IF(ISBLANK(D24),"",VLOOKUP(VALUE(LEFT(D24,2)),[1]ResumenProg!$A$1:$I$31,4,FALSE))</f>
        <v>2810663.0300000003</v>
      </c>
      <c r="I24" s="26">
        <f t="shared" si="2"/>
        <v>78.751741165704743</v>
      </c>
      <c r="J24" s="24" t="s">
        <v>34</v>
      </c>
      <c r="K24" s="26">
        <f>IF(ISBLANK(D24),"",VLOOKUP(D24,[2]Hoja2!$A$1:$M$581,13,FALSE))</f>
        <v>9821648</v>
      </c>
      <c r="L24" s="27">
        <f t="shared" si="1"/>
        <v>1.7519196462219149</v>
      </c>
      <c r="M24" s="24">
        <v>1</v>
      </c>
    </row>
    <row r="25" spans="1:13" ht="51" x14ac:dyDescent="0.25">
      <c r="A25" s="20" t="s">
        <v>89</v>
      </c>
      <c r="B25" s="21" t="s">
        <v>90</v>
      </c>
      <c r="C25" s="22" t="s">
        <v>100</v>
      </c>
      <c r="D25" s="25"/>
      <c r="E25" s="26" t="str">
        <f>IF(ISBLANK(D25),"",VLOOKUP(VALUE(LEFT(D25,2)),[1]ResumenProg!$A$1:$I$31,2,FALSE))</f>
        <v/>
      </c>
      <c r="F25" s="26" t="str">
        <f>IF(ISBLANK(D25),"",VLOOKUP(VALUE(LEFT(D25,2)),[1]ResumenProg!$A$1:$I$31,3,FALSE))</f>
        <v/>
      </c>
      <c r="G25" s="26" t="str">
        <f t="shared" si="0"/>
        <v/>
      </c>
      <c r="H25" s="26" t="str">
        <f>IF(ISBLANK(D25),"",VLOOKUP(VALUE(LEFT(D25,2)),[1]ResumenProg!$A$1:$I$31,4,FALSE))</f>
        <v/>
      </c>
      <c r="I25" s="26" t="str">
        <f t="shared" si="2"/>
        <v/>
      </c>
      <c r="J25" s="24" t="s">
        <v>160</v>
      </c>
      <c r="K25" s="26" t="str">
        <f>IF(ISBLANK(D25),"",VLOOKUP(D25,[2]Hoja2!$A$1:$M$581,13,FALSE))</f>
        <v/>
      </c>
      <c r="L25" s="27" t="str">
        <f t="shared" si="1"/>
        <v/>
      </c>
      <c r="M25" s="24">
        <v>0</v>
      </c>
    </row>
    <row r="26" spans="1:13" ht="51" x14ac:dyDescent="0.25">
      <c r="A26" s="20" t="s">
        <v>89</v>
      </c>
      <c r="B26" s="21" t="s">
        <v>90</v>
      </c>
      <c r="C26" s="22" t="s">
        <v>101</v>
      </c>
      <c r="D26" s="25" t="s">
        <v>119</v>
      </c>
      <c r="E26" s="26">
        <f>IF(ISBLANK(D26),"",VLOOKUP(VALUE(LEFT(D26,2)),[1]ResumenProg!$A$1:$I$31,2,FALSE))</f>
        <v>4399600</v>
      </c>
      <c r="F26" s="26">
        <f>IF(ISBLANK(D26),"",VLOOKUP(VALUE(LEFT(D26,2)),[1]ResumenProg!$A$1:$I$31,3,FALSE))</f>
        <v>4834850</v>
      </c>
      <c r="G26" s="26">
        <f t="shared" si="0"/>
        <v>9.8929448131648332</v>
      </c>
      <c r="H26" s="26">
        <f>IF(ISBLANK(D26),"",VLOOKUP(VALUE(LEFT(D26,2)),[1]ResumenProg!$A$1:$I$31,4,FALSE))</f>
        <v>4624150.5599999996</v>
      </c>
      <c r="I26" s="26">
        <f t="shared" si="2"/>
        <v>95.642068730157078</v>
      </c>
      <c r="J26" s="24" t="s">
        <v>34</v>
      </c>
      <c r="K26" s="26">
        <f>IF(ISBLANK(D26),"",VLOOKUP(D26,[2]Hoja2!$A$1:$M$581,13,FALSE))</f>
        <v>5872000</v>
      </c>
      <c r="L26" s="27">
        <f t="shared" si="1"/>
        <v>0.21451544515341739</v>
      </c>
      <c r="M26" s="24">
        <v>1</v>
      </c>
    </row>
    <row r="27" spans="1:13" ht="51" x14ac:dyDescent="0.25">
      <c r="A27" s="20" t="s">
        <v>89</v>
      </c>
      <c r="B27" s="21" t="s">
        <v>90</v>
      </c>
      <c r="C27" s="22" t="s">
        <v>102</v>
      </c>
      <c r="D27" s="25"/>
      <c r="E27" s="26" t="str">
        <f>IF(ISBLANK(D27),"",VLOOKUP(VALUE(LEFT(D27,2)),[1]ResumenProg!$A$1:$I$31,2,FALSE))</f>
        <v/>
      </c>
      <c r="F27" s="26" t="str">
        <f>IF(ISBLANK(D27),"",VLOOKUP(VALUE(LEFT(D27,2)),[1]ResumenProg!$A$1:$I$31,3,FALSE))</f>
        <v/>
      </c>
      <c r="G27" s="26" t="str">
        <f t="shared" si="0"/>
        <v/>
      </c>
      <c r="H27" s="26" t="str">
        <f>IF(ISBLANK(D27),"",VLOOKUP(VALUE(LEFT(D27,2)),[1]ResumenProg!$A$1:$I$31,4,FALSE))</f>
        <v/>
      </c>
      <c r="I27" s="26" t="str">
        <f t="shared" si="2"/>
        <v/>
      </c>
      <c r="J27" s="24" t="s">
        <v>160</v>
      </c>
      <c r="K27" s="26" t="str">
        <f>IF(ISBLANK(D27),"",VLOOKUP(D27,[2]Hoja2!$A$1:$M$581,13,FALSE))</f>
        <v/>
      </c>
      <c r="L27" s="27" t="str">
        <f t="shared" si="1"/>
        <v/>
      </c>
      <c r="M27" s="24">
        <v>0</v>
      </c>
    </row>
    <row r="28" spans="1:13" ht="63.75" x14ac:dyDescent="0.25">
      <c r="A28" s="21" t="s">
        <v>91</v>
      </c>
      <c r="B28" s="21" t="s">
        <v>92</v>
      </c>
      <c r="C28" s="22" t="s">
        <v>103</v>
      </c>
      <c r="D28" s="25" t="s">
        <v>124</v>
      </c>
      <c r="E28" s="26">
        <f>IF(ISBLANK(D28),"",VLOOKUP(VALUE(LEFT(D28,2)),[1]ResumenProg!$A$1:$I$31,2,FALSE))</f>
        <v>56346989</v>
      </c>
      <c r="F28" s="26">
        <f>IF(ISBLANK(D28),"",VLOOKUP(VALUE(LEFT(D28,2)),[1]ResumenProg!$A$1:$I$31,3,FALSE))</f>
        <v>106983420.26000001</v>
      </c>
      <c r="G28" s="26">
        <f t="shared" si="0"/>
        <v>89.865371972227308</v>
      </c>
      <c r="H28" s="26">
        <f>IF(ISBLANK(D28),"",VLOOKUP(VALUE(LEFT(D28,2)),[1]ResumenProg!$A$1:$I$31,4,FALSE))</f>
        <v>92735817.339999974</v>
      </c>
      <c r="I28" s="26">
        <f t="shared" si="2"/>
        <v>86.682419682064449</v>
      </c>
      <c r="J28" s="24" t="s">
        <v>34</v>
      </c>
      <c r="K28" s="26">
        <f>IF(ISBLANK(D28),"",VLOOKUP(D28,[2]Hoja2!$A$1:$M$581,13,FALSE))</f>
        <v>69031488</v>
      </c>
      <c r="L28" s="27">
        <f t="shared" si="1"/>
        <v>-0.3547459238802243</v>
      </c>
      <c r="M28" s="24">
        <v>1</v>
      </c>
    </row>
    <row r="29" spans="1:13" ht="63.75" x14ac:dyDescent="0.25">
      <c r="A29" s="21" t="s">
        <v>91</v>
      </c>
      <c r="B29" s="21" t="s">
        <v>92</v>
      </c>
      <c r="C29" s="22" t="s">
        <v>104</v>
      </c>
      <c r="D29" s="25" t="s">
        <v>134</v>
      </c>
      <c r="E29" s="26">
        <f>IF(ISBLANK(D29),"",VLOOKUP(VALUE(LEFT(D29,2)),[1]ResumenProg!$A$1:$I$31,2,FALSE))</f>
        <v>96810199</v>
      </c>
      <c r="F29" s="26">
        <f>IF(ISBLANK(D29),"",VLOOKUP(VALUE(LEFT(D29,2)),[1]ResumenProg!$A$1:$I$31,3,FALSE))</f>
        <v>99877198.679999992</v>
      </c>
      <c r="G29" s="26">
        <f t="shared" si="0"/>
        <v>3.1680543079970245</v>
      </c>
      <c r="H29" s="26">
        <f>IF(ISBLANK(D29),"",VLOOKUP(VALUE(LEFT(D29,2)),[1]ResumenProg!$A$1:$I$31,4,FALSE))</f>
        <v>62520404.470000021</v>
      </c>
      <c r="I29" s="26">
        <f t="shared" si="2"/>
        <v>62.597274749676657</v>
      </c>
      <c r="J29" s="24" t="s">
        <v>34</v>
      </c>
      <c r="K29" s="26">
        <f>IF(ISBLANK(D29),"",VLOOKUP(D29,[2]Hoja2!$A$1:$M$581,13,FALSE))</f>
        <v>68405783</v>
      </c>
      <c r="L29" s="27">
        <f t="shared" si="1"/>
        <v>-0.31510110511641748</v>
      </c>
      <c r="M29" s="24">
        <v>1</v>
      </c>
    </row>
    <row r="30" spans="1:13" ht="63.75" x14ac:dyDescent="0.25">
      <c r="A30" s="21" t="s">
        <v>91</v>
      </c>
      <c r="B30" s="21" t="s">
        <v>92</v>
      </c>
      <c r="C30" s="22" t="s">
        <v>105</v>
      </c>
      <c r="D30" s="25" t="s">
        <v>139</v>
      </c>
      <c r="E30" s="26">
        <f>IF(ISBLANK(D30),"",VLOOKUP(VALUE(LEFT(D30,2)),[1]ResumenProg!$A$1:$I$31,2,FALSE))</f>
        <v>25169367</v>
      </c>
      <c r="F30" s="26">
        <f>IF(ISBLANK(D30),"",VLOOKUP(VALUE(LEFT(D30,2)),[1]ResumenProg!$A$1:$I$31,3,FALSE))</f>
        <v>32479853.359999996</v>
      </c>
      <c r="G30" s="26">
        <f t="shared" si="0"/>
        <v>29.0451736827549</v>
      </c>
      <c r="H30" s="26">
        <f>IF(ISBLANK(D30),"",VLOOKUP(VALUE(LEFT(D30,2)),[1]ResumenProg!$A$1:$I$31,4,FALSE))</f>
        <v>22558777.559999999</v>
      </c>
      <c r="I30" s="26">
        <f t="shared" si="2"/>
        <v>69.454677981341732</v>
      </c>
      <c r="J30" s="24" t="s">
        <v>34</v>
      </c>
      <c r="K30" s="26">
        <f>IF(ISBLANK(D30),"",VLOOKUP(D30,[2]Hoja2!$A$1:$M$581,13,FALSE))</f>
        <v>21903464</v>
      </c>
      <c r="L30" s="27">
        <f t="shared" si="1"/>
        <v>-0.32562922137527772</v>
      </c>
      <c r="M30" s="24">
        <v>1</v>
      </c>
    </row>
    <row r="31" spans="1:13" ht="63.75" x14ac:dyDescent="0.25">
      <c r="A31" s="21" t="s">
        <v>91</v>
      </c>
      <c r="B31" s="21" t="s">
        <v>92</v>
      </c>
      <c r="C31" s="22" t="s">
        <v>106</v>
      </c>
      <c r="D31" s="25" t="s">
        <v>149</v>
      </c>
      <c r="E31" s="26">
        <f>IF(ISBLANK(D31),"",VLOOKUP(VALUE(LEFT(D31,2)),[1]ResumenProg!$A$1:$I$31,2,FALSE))</f>
        <v>8176834</v>
      </c>
      <c r="F31" s="26">
        <f>IF(ISBLANK(D31),"",VLOOKUP(VALUE(LEFT(D31,2)),[1]ResumenProg!$A$1:$I$31,3,FALSE))</f>
        <v>7561208</v>
      </c>
      <c r="G31" s="26">
        <f t="shared" si="0"/>
        <v>-7.528904218918961</v>
      </c>
      <c r="H31" s="26">
        <f>IF(ISBLANK(D31),"",VLOOKUP(VALUE(LEFT(D31,2)),[1]ResumenProg!$A$1:$I$31,4,FALSE))</f>
        <v>7324120.0300000012</v>
      </c>
      <c r="I31" s="26">
        <f t="shared" si="2"/>
        <v>96.864416770441991</v>
      </c>
      <c r="J31" s="24" t="s">
        <v>34</v>
      </c>
      <c r="K31" s="26">
        <f>IF(ISBLANK(D31),"",VLOOKUP(D31,[2]Hoja2!$A$1:$M$581,13,FALSE))</f>
        <v>7602858</v>
      </c>
      <c r="L31" s="27">
        <f t="shared" si="1"/>
        <v>5.5083790844002705E-3</v>
      </c>
      <c r="M31" s="24">
        <v>1</v>
      </c>
    </row>
    <row r="32" spans="1:13" ht="63.75" x14ac:dyDescent="0.25">
      <c r="A32" s="21" t="s">
        <v>91</v>
      </c>
      <c r="B32" s="21" t="s">
        <v>92</v>
      </c>
      <c r="C32" s="22" t="s">
        <v>107</v>
      </c>
      <c r="D32" s="25"/>
      <c r="E32" s="26" t="str">
        <f>IF(ISBLANK(D32),"",VLOOKUP(VALUE(LEFT(D32,2)),[1]ResumenProg!$A$1:$I$31,2,FALSE))</f>
        <v/>
      </c>
      <c r="F32" s="26" t="str">
        <f>IF(ISBLANK(D32),"",VLOOKUP(VALUE(LEFT(D32,2)),[1]ResumenProg!$A$1:$I$31,3,FALSE))</f>
        <v/>
      </c>
      <c r="G32" s="26" t="str">
        <f t="shared" si="0"/>
        <v/>
      </c>
      <c r="H32" s="26" t="str">
        <f>IF(ISBLANK(D32),"",VLOOKUP(VALUE(LEFT(D32,2)),[1]ResumenProg!$A$1:$I$31,4,FALSE))</f>
        <v/>
      </c>
      <c r="I32" s="26" t="str">
        <f t="shared" si="2"/>
        <v/>
      </c>
      <c r="J32" s="24" t="s">
        <v>160</v>
      </c>
      <c r="K32" s="26" t="str">
        <f>IF(ISBLANK(D32),"",VLOOKUP(D32,[2]Hoja2!$A$1:$M$581,13,FALSE))</f>
        <v/>
      </c>
      <c r="L32" s="27" t="str">
        <f t="shared" si="1"/>
        <v/>
      </c>
      <c r="M32" s="24">
        <v>0</v>
      </c>
    </row>
    <row r="33" spans="1:13" ht="76.5" x14ac:dyDescent="0.25">
      <c r="A33" s="30" t="s">
        <v>93</v>
      </c>
      <c r="B33" s="30" t="s">
        <v>93</v>
      </c>
      <c r="C33" s="24" t="s">
        <v>108</v>
      </c>
      <c r="D33" s="25" t="s">
        <v>144</v>
      </c>
      <c r="E33" s="26">
        <f>IF(ISBLANK(D33),"",VLOOKUP(VALUE(LEFT(D33,2)),[1]ResumenProg!$A$1:$I$31,2,FALSE))</f>
        <v>4703815</v>
      </c>
      <c r="F33" s="26">
        <f>IF(ISBLANK(D33),"",VLOOKUP(VALUE(LEFT(D33,2)),[1]ResumenProg!$A$1:$I$31,3,FALSE))</f>
        <v>4683132</v>
      </c>
      <c r="G33" s="26">
        <f t="shared" si="0"/>
        <v>-0.43970691874574153</v>
      </c>
      <c r="H33" s="26">
        <f>IF(ISBLANK(D33),"",VLOOKUP(VALUE(LEFT(D33,2)),[1]ResumenProg!$A$1:$I$31,4,FALSE))</f>
        <v>4445305.96</v>
      </c>
      <c r="I33" s="26">
        <f t="shared" si="2"/>
        <v>94.921645599568834</v>
      </c>
      <c r="J33" s="24" t="s">
        <v>34</v>
      </c>
      <c r="K33" s="26">
        <f>IF(ISBLANK(D33),"",VLOOKUP(D33,[2]Hoja2!$A$1:$M$581,13,FALSE))</f>
        <v>4381900</v>
      </c>
      <c r="L33" s="27">
        <f t="shared" si="1"/>
        <v>-6.4322765192183357E-2</v>
      </c>
      <c r="M33" s="24">
        <v>1</v>
      </c>
    </row>
    <row r="34" spans="1:13" ht="102" x14ac:dyDescent="0.25">
      <c r="A34" s="20" t="s">
        <v>94</v>
      </c>
      <c r="B34" s="21" t="s">
        <v>95</v>
      </c>
      <c r="C34" s="22" t="s">
        <v>109</v>
      </c>
      <c r="D34" s="25"/>
      <c r="E34" s="26" t="str">
        <f>IF(ISBLANK(D34),"",VLOOKUP(VALUE(LEFT(D34,2)),[1]ResumenProg!$A$1:$I$31,2,FALSE))</f>
        <v/>
      </c>
      <c r="F34" s="26" t="str">
        <f>IF(ISBLANK(D34),"",VLOOKUP(VALUE(LEFT(D34,2)),[1]ResumenProg!$A$1:$I$31,3,FALSE))</f>
        <v/>
      </c>
      <c r="G34" s="26" t="str">
        <f t="shared" si="0"/>
        <v/>
      </c>
      <c r="H34" s="26" t="str">
        <f>IF(ISBLANK(D34),"",VLOOKUP(VALUE(LEFT(D34,2)),[1]ResumenProg!$A$1:$I$31,4,FALSE))</f>
        <v/>
      </c>
      <c r="I34" s="26" t="str">
        <f t="shared" si="2"/>
        <v/>
      </c>
      <c r="J34" s="24" t="s">
        <v>160</v>
      </c>
      <c r="K34" s="26" t="str">
        <f>IF(ISBLANK(D34),"",VLOOKUP(D34,[2]Hoja2!$A$1:$M$581,13,FALSE))</f>
        <v/>
      </c>
      <c r="L34" s="27" t="str">
        <f t="shared" si="1"/>
        <v/>
      </c>
      <c r="M34" s="24">
        <v>0</v>
      </c>
    </row>
    <row r="35" spans="1:13" ht="63.75" x14ac:dyDescent="0.25">
      <c r="A35" s="20" t="s">
        <v>94</v>
      </c>
      <c r="B35" s="21" t="s">
        <v>95</v>
      </c>
      <c r="C35" s="22" t="s">
        <v>110</v>
      </c>
      <c r="D35" s="25"/>
      <c r="E35" s="26" t="str">
        <f>IF(ISBLANK(D35),"",VLOOKUP(VALUE(LEFT(D35,2)),[1]ResumenProg!$A$1:$I$31,2,FALSE))</f>
        <v/>
      </c>
      <c r="F35" s="26" t="str">
        <f>IF(ISBLANK(D35),"",VLOOKUP(VALUE(LEFT(D35,2)),[1]ResumenProg!$A$1:$I$31,3,FALSE))</f>
        <v/>
      </c>
      <c r="G35" s="26" t="str">
        <f t="shared" si="0"/>
        <v/>
      </c>
      <c r="H35" s="26" t="str">
        <f>IF(ISBLANK(D35),"",VLOOKUP(VALUE(LEFT(D35,2)),[1]ResumenProg!$A$1:$I$31,4,FALSE))</f>
        <v/>
      </c>
      <c r="I35" s="26" t="str">
        <f t="shared" si="2"/>
        <v/>
      </c>
      <c r="J35" s="24" t="s">
        <v>160</v>
      </c>
      <c r="K35" s="26" t="str">
        <f>IF(ISBLANK(D35),"",VLOOKUP(D35,[2]Hoja2!$A$1:$M$581,13,FALSE))</f>
        <v/>
      </c>
      <c r="L35" s="27" t="str">
        <f t="shared" si="1"/>
        <v/>
      </c>
      <c r="M35" s="24">
        <v>1</v>
      </c>
    </row>
    <row r="36" spans="1:13" ht="63.75" x14ac:dyDescent="0.25">
      <c r="A36" s="20" t="s">
        <v>94</v>
      </c>
      <c r="B36" s="21" t="s">
        <v>95</v>
      </c>
      <c r="C36" s="22" t="s">
        <v>111</v>
      </c>
      <c r="D36" s="25"/>
      <c r="E36" s="26" t="str">
        <f>IF(ISBLANK(D36),"",VLOOKUP(VALUE(LEFT(D36,2)),[1]ResumenProg!$A$1:$I$31,2,FALSE))</f>
        <v/>
      </c>
      <c r="F36" s="26" t="str">
        <f>IF(ISBLANK(D36),"",VLOOKUP(VALUE(LEFT(D36,2)),[1]ResumenProg!$A$1:$I$31,3,FALSE))</f>
        <v/>
      </c>
      <c r="G36" s="26" t="str">
        <f t="shared" si="0"/>
        <v/>
      </c>
      <c r="H36" s="26" t="str">
        <f>IF(ISBLANK(D36),"",VLOOKUP(VALUE(LEFT(D36,2)),[1]ResumenProg!$A$1:$I$31,4,FALSE))</f>
        <v/>
      </c>
      <c r="I36" s="26" t="str">
        <f t="shared" si="2"/>
        <v/>
      </c>
      <c r="J36" s="24" t="s">
        <v>160</v>
      </c>
      <c r="K36" s="26" t="str">
        <f>IF(ISBLANK(D36),"",VLOOKUP(D36,[2]Hoja2!$A$1:$M$581,13,FALSE))</f>
        <v/>
      </c>
      <c r="L36" s="27" t="str">
        <f t="shared" si="1"/>
        <v/>
      </c>
      <c r="M36" s="24">
        <v>1</v>
      </c>
    </row>
    <row r="37" spans="1:13" ht="63.75" x14ac:dyDescent="0.25">
      <c r="A37" s="20" t="s">
        <v>94</v>
      </c>
      <c r="B37" s="21" t="s">
        <v>95</v>
      </c>
      <c r="C37" s="22" t="s">
        <v>112</v>
      </c>
      <c r="D37" s="25"/>
      <c r="E37" s="26" t="str">
        <f>IF(ISBLANK(D37),"",VLOOKUP(VALUE(LEFT(D37,2)),[1]ResumenProg!$A$1:$I$31,2,FALSE))</f>
        <v/>
      </c>
      <c r="F37" s="26" t="str">
        <f>IF(ISBLANK(D37),"",VLOOKUP(VALUE(LEFT(D37,2)),[1]ResumenProg!$A$1:$I$31,3,FALSE))</f>
        <v/>
      </c>
      <c r="G37" s="26" t="str">
        <f t="shared" si="0"/>
        <v/>
      </c>
      <c r="H37" s="26" t="str">
        <f>IF(ISBLANK(D37),"",VLOOKUP(VALUE(LEFT(D37,2)),[1]ResumenProg!$A$1:$I$31,4,FALSE))</f>
        <v/>
      </c>
      <c r="I37" s="26" t="str">
        <f t="shared" si="2"/>
        <v/>
      </c>
      <c r="J37" s="24" t="s">
        <v>160</v>
      </c>
      <c r="K37" s="26" t="str">
        <f>IF(ISBLANK(D37),"",VLOOKUP(D37,[2]Hoja2!$A$1:$M$581,13,FALSE))</f>
        <v/>
      </c>
      <c r="L37" s="27" t="str">
        <f t="shared" si="1"/>
        <v/>
      </c>
      <c r="M37" s="24">
        <v>1</v>
      </c>
    </row>
    <row r="38" spans="1:13" ht="63.75" x14ac:dyDescent="0.25">
      <c r="A38" s="20" t="s">
        <v>94</v>
      </c>
      <c r="B38" s="21" t="s">
        <v>95</v>
      </c>
      <c r="C38" s="22" t="s">
        <v>161</v>
      </c>
      <c r="D38" s="25"/>
      <c r="E38" s="26" t="str">
        <f>IF(ISBLANK(D38),"",VLOOKUP(VALUE(LEFT(D38,2)),[1]ResumenProg!$A$1:$I$31,2,FALSE))</f>
        <v/>
      </c>
      <c r="F38" s="26" t="str">
        <f>IF(ISBLANK(D38),"",VLOOKUP(VALUE(LEFT(D38,2)),[1]ResumenProg!$A$1:$I$31,3,FALSE))</f>
        <v/>
      </c>
      <c r="G38" s="26" t="str">
        <f t="shared" si="0"/>
        <v/>
      </c>
      <c r="H38" s="26" t="str">
        <f>IF(ISBLANK(D38),"",VLOOKUP(VALUE(LEFT(D38,2)),[1]ResumenProg!$A$1:$I$31,4,FALSE))</f>
        <v/>
      </c>
      <c r="I38" s="26" t="str">
        <f t="shared" si="2"/>
        <v/>
      </c>
      <c r="J38" s="24" t="s">
        <v>160</v>
      </c>
      <c r="K38" s="26" t="str">
        <f>IF(ISBLANK(D38),"",VLOOKUP(D38,[2]Hoja2!$A$1:$M$581,13,FALSE))</f>
        <v/>
      </c>
      <c r="L38" s="27" t="str">
        <f t="shared" si="1"/>
        <v/>
      </c>
      <c r="M38" s="24">
        <v>1</v>
      </c>
    </row>
    <row r="39" spans="1:13" x14ac:dyDescent="0.25">
      <c r="E39" s="35"/>
      <c r="F39" s="35"/>
    </row>
    <row r="40" spans="1:13" x14ac:dyDescent="0.25">
      <c r="E40" s="35"/>
      <c r="F40" s="3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election activeCell="A11" sqref="A11"/>
    </sheetView>
  </sheetViews>
  <sheetFormatPr baseColWidth="10" defaultRowHeight="15" x14ac:dyDescent="0.25"/>
  <cols>
    <col min="1" max="1" width="153.5703125" bestFit="1" customWidth="1"/>
    <col min="2" max="2" width="12.7109375" customWidth="1"/>
    <col min="3" max="4" width="36.140625" customWidth="1"/>
    <col min="5" max="5" width="17.5703125" bestFit="1" customWidth="1"/>
    <col min="6" max="6" width="33.42578125" bestFit="1" customWidth="1"/>
    <col min="7" max="7" width="36.140625" bestFit="1" customWidth="1"/>
    <col min="8" max="8" width="22.5703125" bestFit="1" customWidth="1"/>
    <col min="9" max="9" width="38.42578125" bestFit="1" customWidth="1"/>
    <col min="10" max="10" width="41.140625" bestFit="1" customWidth="1"/>
  </cols>
  <sheetData>
    <row r="1" spans="1:2" x14ac:dyDescent="0.25">
      <c r="A1" s="38" t="s">
        <v>33</v>
      </c>
      <c r="B1" t="s">
        <v>34</v>
      </c>
    </row>
    <row r="3" spans="1:2" x14ac:dyDescent="0.25">
      <c r="A3" s="38" t="s">
        <v>173</v>
      </c>
    </row>
    <row r="4" spans="1:2" x14ac:dyDescent="0.25">
      <c r="A4" s="39" t="s">
        <v>90</v>
      </c>
    </row>
    <row r="5" spans="1:2" x14ac:dyDescent="0.25">
      <c r="A5" s="41" t="s">
        <v>99</v>
      </c>
    </row>
    <row r="6" spans="1:2" x14ac:dyDescent="0.25">
      <c r="A6" s="41" t="s">
        <v>101</v>
      </c>
    </row>
    <row r="7" spans="1:2" x14ac:dyDescent="0.25">
      <c r="A7" s="41" t="s">
        <v>97</v>
      </c>
    </row>
    <row r="8" spans="1:2" x14ac:dyDescent="0.25">
      <c r="A8" s="39" t="s">
        <v>30</v>
      </c>
    </row>
    <row r="9" spans="1:2" x14ac:dyDescent="0.25">
      <c r="A9" s="41" t="s">
        <v>18</v>
      </c>
    </row>
    <row r="10" spans="1:2" x14ac:dyDescent="0.25">
      <c r="A10" s="41" t="s">
        <v>17</v>
      </c>
    </row>
    <row r="11" spans="1:2" x14ac:dyDescent="0.25">
      <c r="A11" s="41" t="s">
        <v>22</v>
      </c>
    </row>
    <row r="12" spans="1:2" x14ac:dyDescent="0.25">
      <c r="A12" s="39" t="s">
        <v>4</v>
      </c>
    </row>
    <row r="13" spans="1:2" x14ac:dyDescent="0.25">
      <c r="A13" s="41" t="s">
        <v>10</v>
      </c>
    </row>
    <row r="14" spans="1:2" x14ac:dyDescent="0.25">
      <c r="A14" s="41" t="s">
        <v>8</v>
      </c>
    </row>
    <row r="15" spans="1:2" x14ac:dyDescent="0.25">
      <c r="A15" s="39" t="s">
        <v>92</v>
      </c>
    </row>
    <row r="16" spans="1:2" x14ac:dyDescent="0.25">
      <c r="A16" s="41" t="s">
        <v>104</v>
      </c>
    </row>
    <row r="17" spans="1:1" x14ac:dyDescent="0.25">
      <c r="A17" s="41" t="s">
        <v>103</v>
      </c>
    </row>
    <row r="18" spans="1:1" x14ac:dyDescent="0.25">
      <c r="A18" s="41" t="s">
        <v>105</v>
      </c>
    </row>
    <row r="19" spans="1:1" x14ac:dyDescent="0.25">
      <c r="A19" s="41" t="s">
        <v>106</v>
      </c>
    </row>
    <row r="20" spans="1:1" x14ac:dyDescent="0.25">
      <c r="A20" s="39" t="s">
        <v>3</v>
      </c>
    </row>
    <row r="21" spans="1:1" x14ac:dyDescent="0.25">
      <c r="A21" s="41" t="s">
        <v>114</v>
      </c>
    </row>
    <row r="22" spans="1:1" x14ac:dyDescent="0.25">
      <c r="A22" s="39" t="s">
        <v>93</v>
      </c>
    </row>
    <row r="23" spans="1:1" x14ac:dyDescent="0.25">
      <c r="A23" s="41" t="s">
        <v>108</v>
      </c>
    </row>
    <row r="24" spans="1:1" x14ac:dyDescent="0.25">
      <c r="A24" s="39" t="s">
        <v>5</v>
      </c>
    </row>
    <row r="25" spans="1:1" x14ac:dyDescent="0.25">
      <c r="A25" s="41" t="s">
        <v>14</v>
      </c>
    </row>
    <row r="26" spans="1:1" x14ac:dyDescent="0.25">
      <c r="A26" s="41" t="s">
        <v>13</v>
      </c>
    </row>
    <row r="27" spans="1:1" x14ac:dyDescent="0.25">
      <c r="A27" s="41" t="s">
        <v>12</v>
      </c>
    </row>
    <row r="28" spans="1:1" x14ac:dyDescent="0.25">
      <c r="A28" s="39" t="s">
        <v>174</v>
      </c>
    </row>
  </sheetData>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
  <sheetViews>
    <sheetView topLeftCell="A25" workbookViewId="0">
      <selection activeCell="D35" sqref="D35"/>
    </sheetView>
  </sheetViews>
  <sheetFormatPr baseColWidth="10" defaultRowHeight="15" x14ac:dyDescent="0.25"/>
  <cols>
    <col min="1" max="1" width="35.7109375" customWidth="1"/>
    <col min="3" max="4" width="13.7109375" bestFit="1" customWidth="1"/>
    <col min="5" max="5" width="13.7109375" customWidth="1"/>
  </cols>
  <sheetData>
    <row r="2" spans="2:5" x14ac:dyDescent="0.25">
      <c r="B2" s="39" t="s">
        <v>34</v>
      </c>
      <c r="C2" s="42">
        <f>+D2/D4</f>
        <v>0.51351351351351349</v>
      </c>
      <c r="D2" s="40">
        <v>19</v>
      </c>
      <c r="E2" s="40"/>
    </row>
    <row r="3" spans="2:5" x14ac:dyDescent="0.25">
      <c r="B3" s="39" t="s">
        <v>160</v>
      </c>
      <c r="C3" s="42">
        <f>+D3/D4</f>
        <v>0.48648648648648651</v>
      </c>
      <c r="D3" s="40">
        <v>18</v>
      </c>
      <c r="E3" s="40"/>
    </row>
    <row r="4" spans="2:5" x14ac:dyDescent="0.25">
      <c r="D4">
        <f>SUM(D2:D3)</f>
        <v>37</v>
      </c>
    </row>
    <row r="17" spans="1:5" ht="30" x14ac:dyDescent="0.25">
      <c r="A17" s="47" t="s">
        <v>178</v>
      </c>
      <c r="B17" s="47" t="s">
        <v>180</v>
      </c>
      <c r="C17" s="47" t="s">
        <v>175</v>
      </c>
      <c r="D17" s="47" t="s">
        <v>176</v>
      </c>
      <c r="E17" s="47" t="s">
        <v>177</v>
      </c>
    </row>
    <row r="18" spans="1:5" ht="30" x14ac:dyDescent="0.25">
      <c r="A18" s="43" t="s">
        <v>89</v>
      </c>
      <c r="B18" s="51">
        <v>7</v>
      </c>
      <c r="C18" s="44">
        <v>15986633</v>
      </c>
      <c r="D18" s="44">
        <v>14368786.640000001</v>
      </c>
      <c r="E18" s="48">
        <f>+D18/C18</f>
        <v>0.89880005627201176</v>
      </c>
    </row>
    <row r="19" spans="1:5" ht="45" x14ac:dyDescent="0.25">
      <c r="A19" s="49" t="s">
        <v>94</v>
      </c>
      <c r="B19" s="52">
        <v>5</v>
      </c>
      <c r="C19" s="50">
        <v>0</v>
      </c>
      <c r="D19" s="50">
        <v>0</v>
      </c>
      <c r="E19" s="48">
        <v>0</v>
      </c>
    </row>
    <row r="20" spans="1:5" ht="45" x14ac:dyDescent="0.25">
      <c r="A20" s="43" t="s">
        <v>91</v>
      </c>
      <c r="B20" s="51">
        <v>5</v>
      </c>
      <c r="C20" s="44">
        <v>246901680.29999998</v>
      </c>
      <c r="D20" s="44">
        <v>185139119.40000001</v>
      </c>
      <c r="E20" s="48">
        <f t="shared" ref="E20:E23" si="0">+D20/C20</f>
        <v>0.74984957240892469</v>
      </c>
    </row>
    <row r="21" spans="1:5" ht="45" x14ac:dyDescent="0.25">
      <c r="A21" s="43" t="s">
        <v>93</v>
      </c>
      <c r="B21" s="51">
        <v>1</v>
      </c>
      <c r="C21" s="44">
        <v>4683132</v>
      </c>
      <c r="D21" s="44">
        <v>4445305.96</v>
      </c>
      <c r="E21" s="48">
        <f t="shared" si="0"/>
        <v>0.94921645599568838</v>
      </c>
    </row>
    <row r="22" spans="1:5" ht="45" x14ac:dyDescent="0.25">
      <c r="A22" s="43" t="s">
        <v>0</v>
      </c>
      <c r="B22" s="51">
        <v>19</v>
      </c>
      <c r="C22" s="44">
        <v>125571544</v>
      </c>
      <c r="D22" s="44">
        <v>93895765.969999999</v>
      </c>
      <c r="E22" s="48">
        <f t="shared" si="0"/>
        <v>0.7477471645168271</v>
      </c>
    </row>
    <row r="23" spans="1:5" x14ac:dyDescent="0.25">
      <c r="A23" s="45" t="s">
        <v>174</v>
      </c>
      <c r="B23" s="53">
        <v>37</v>
      </c>
      <c r="C23" s="46">
        <v>393142989.29999995</v>
      </c>
      <c r="D23" s="46">
        <v>297848977.97000009</v>
      </c>
      <c r="E23" s="48">
        <f t="shared" si="0"/>
        <v>0.75760979103386017</v>
      </c>
    </row>
    <row r="25" spans="1:5" ht="30" x14ac:dyDescent="0.25">
      <c r="A25" s="47" t="s">
        <v>179</v>
      </c>
      <c r="B25" s="47" t="s">
        <v>180</v>
      </c>
      <c r="C25" s="47" t="s">
        <v>175</v>
      </c>
      <c r="D25" s="47" t="s">
        <v>176</v>
      </c>
      <c r="E25" s="47" t="s">
        <v>177</v>
      </c>
    </row>
    <row r="26" spans="1:5" ht="30" x14ac:dyDescent="0.25">
      <c r="A26" s="43" t="s">
        <v>92</v>
      </c>
      <c r="B26" s="51">
        <v>4</v>
      </c>
      <c r="C26" s="44">
        <v>246901680.29999998</v>
      </c>
      <c r="D26" s="44">
        <v>185139119.40000001</v>
      </c>
      <c r="E26" s="48">
        <f t="shared" ref="E26:E32" si="1">+D26/C26</f>
        <v>0.74984957240892469</v>
      </c>
    </row>
    <row r="27" spans="1:5" ht="30" x14ac:dyDescent="0.25">
      <c r="A27" s="43" t="s">
        <v>3</v>
      </c>
      <c r="B27" s="51">
        <v>2</v>
      </c>
      <c r="C27" s="44">
        <v>49058410</v>
      </c>
      <c r="D27" s="44">
        <v>28276696.880000006</v>
      </c>
      <c r="E27" s="48">
        <f t="shared" si="1"/>
        <v>0.5763883680698173</v>
      </c>
    </row>
    <row r="28" spans="1:5" x14ac:dyDescent="0.25">
      <c r="A28" s="43" t="s">
        <v>4</v>
      </c>
      <c r="B28" s="51">
        <v>3</v>
      </c>
      <c r="C28" s="44">
        <v>34400977</v>
      </c>
      <c r="D28" s="44">
        <v>25608191.760000005</v>
      </c>
      <c r="E28" s="48">
        <f t="shared" si="1"/>
        <v>0.74440303715792744</v>
      </c>
    </row>
    <row r="29" spans="1:5" ht="30" x14ac:dyDescent="0.25">
      <c r="A29" s="43" t="s">
        <v>30</v>
      </c>
      <c r="B29" s="51">
        <v>3</v>
      </c>
      <c r="C29" s="44">
        <v>32972081</v>
      </c>
      <c r="D29" s="44">
        <v>31075576.280000001</v>
      </c>
      <c r="E29" s="48">
        <f t="shared" si="1"/>
        <v>0.94248149760398814</v>
      </c>
    </row>
    <row r="30" spans="1:5" x14ac:dyDescent="0.25">
      <c r="A30" s="43" t="s">
        <v>90</v>
      </c>
      <c r="B30" s="51">
        <v>3</v>
      </c>
      <c r="C30" s="44">
        <v>15986633</v>
      </c>
      <c r="D30" s="44">
        <v>14368786.640000001</v>
      </c>
      <c r="E30" s="48">
        <f t="shared" si="1"/>
        <v>0.89880005627201176</v>
      </c>
    </row>
    <row r="31" spans="1:5" ht="45" x14ac:dyDescent="0.25">
      <c r="A31" s="43" t="s">
        <v>5</v>
      </c>
      <c r="B31" s="51">
        <v>3</v>
      </c>
      <c r="C31" s="44">
        <v>9140076</v>
      </c>
      <c r="D31" s="44">
        <v>8935301.0500000007</v>
      </c>
      <c r="E31" s="48">
        <f t="shared" si="1"/>
        <v>0.97759592480412638</v>
      </c>
    </row>
    <row r="32" spans="1:5" ht="30" x14ac:dyDescent="0.25">
      <c r="A32" s="43" t="s">
        <v>93</v>
      </c>
      <c r="B32" s="51">
        <v>1</v>
      </c>
      <c r="C32" s="44">
        <v>4683132</v>
      </c>
      <c r="D32" s="44">
        <v>4445305.96</v>
      </c>
      <c r="E32" s="48">
        <f t="shared" si="1"/>
        <v>0.94921645599568838</v>
      </c>
    </row>
    <row r="33" spans="1:5" x14ac:dyDescent="0.25">
      <c r="A33" s="49" t="s">
        <v>34</v>
      </c>
      <c r="B33" s="52">
        <v>19</v>
      </c>
      <c r="C33" s="50">
        <v>393142989.30000001</v>
      </c>
      <c r="D33" s="50">
        <v>297848977.96999991</v>
      </c>
      <c r="E33" s="48">
        <f t="shared" ref="E33" si="2">+D33/C33</f>
        <v>0.75760979103385961</v>
      </c>
    </row>
  </sheetData>
  <sortState ref="A26:E32">
    <sortCondition descending="1" ref="C26:C32"/>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OFERTA ELECTORAL</vt:lpstr>
      <vt:lpstr>MATRIZ GENERAL DE SEGUIMIENTO</vt:lpstr>
      <vt:lpstr>JOSE LUIS</vt:lpstr>
      <vt:lpstr>RESUMEN SEGUIMIENTO</vt:lpstr>
      <vt:lpstr>BASE DE DATOS</vt:lpstr>
      <vt:lpstr>ANALISIS</vt:lpstr>
      <vt:lpstr>Hoja5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OMARTINEZ</dc:creator>
  <cp:lastModifiedBy>Jose Luis Batuani Rivamontán</cp:lastModifiedBy>
  <dcterms:created xsi:type="dcterms:W3CDTF">2017-03-25T01:05:24Z</dcterms:created>
  <dcterms:modified xsi:type="dcterms:W3CDTF">2017-03-26T23:42:36Z</dcterms:modified>
</cp:coreProperties>
</file>