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MARTINEZ\Desktop\_Modulo12_MAGTIC\Trabajo Final SUCRE\GAD CHUQUISACA\GAD Chuquisaca\GAD Chuquisaca\"/>
    </mc:Choice>
  </mc:AlternateContent>
  <bookViews>
    <workbookView xWindow="0" yWindow="0" windowWidth="20490" windowHeight="7155" firstSheet="4" activeTab="8"/>
  </bookViews>
  <sheets>
    <sheet name="SEGUIMIENTO ANTERIOR" sheetId="1" r:id="rId1"/>
    <sheet name="OFERTA ELECTORAL" sheetId="2" r:id="rId2"/>
    <sheet name="CUADRO 1" sheetId="8" r:id="rId3"/>
    <sheet name="CUADRO 1 (2)" sheetId="9" r:id="rId4"/>
    <sheet name="anexo 2" sheetId="11" r:id="rId5"/>
    <sheet name="Hoja11" sheetId="14" r:id="rId6"/>
    <sheet name="Hoja13" sheetId="16" r:id="rId7"/>
    <sheet name="Hoja10" sheetId="13" r:id="rId8"/>
    <sheet name="Hoja12" sheetId="15" r:id="rId9"/>
    <sheet name="cUADRO 2" sheetId="10" r:id="rId10"/>
    <sheet name="Hoja9" sheetId="12" r:id="rId11"/>
    <sheet name="BASE DE DATOS" sheetId="3" r:id="rId12"/>
  </sheets>
  <externalReferences>
    <externalReference r:id="rId13"/>
    <externalReference r:id="rId14"/>
    <externalReference r:id="rId15"/>
  </externalReferences>
  <definedNames>
    <definedName name="_xlnm._FilterDatabase" localSheetId="2" hidden="1">'CUADRO 1'!$A$1:$E$108</definedName>
    <definedName name="_xlnm._FilterDatabase" localSheetId="3" hidden="1">'CUADRO 1 (2)'!$A$1:$D$1</definedName>
    <definedName name="_xlnm._FilterDatabase" localSheetId="7" hidden="1">Hoja10!$A$1:$J$108</definedName>
    <definedName name="_xlnm._FilterDatabase" localSheetId="1" hidden="1">'OFERTA ELECTORAL'!$A$4:$Q$203</definedName>
    <definedName name="bookmark10" localSheetId="1">'OFERTA ELECTORAL'!#REF!</definedName>
    <definedName name="bookmark11" localSheetId="1">'OFERTA ELECTORAL'!#REF!</definedName>
    <definedName name="bookmark12" localSheetId="1">'OFERTA ELECTORAL'!#REF!</definedName>
    <definedName name="bookmark13" localSheetId="1">'OFERTA ELECTORAL'!#REF!</definedName>
    <definedName name="bookmark5" localSheetId="1">'OFERTA ELECTORAL'!$A$5</definedName>
    <definedName name="bookmark6" localSheetId="1">'OFERTA ELECTORAL'!#REF!</definedName>
    <definedName name="bookmark7" localSheetId="1">'OFERTA ELECTORAL'!$C$12</definedName>
    <definedName name="bookmark8" localSheetId="1">'OFERTA ELECTORAL'!#REF!</definedName>
    <definedName name="bookmark9" localSheetId="1">'OFERTA ELECTORAL'!#REF!</definedName>
  </definedNames>
  <calcPr calcId="152511"/>
  <pivotCaches>
    <pivotCache cacheId="23" r:id="rId16"/>
    <pivotCache cacheId="48" r:id="rId17"/>
    <pivotCache cacheId="52" r:id="rId18"/>
    <pivotCache cacheId="57" r:id="rId1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1" i="3" l="1"/>
  <c r="O187" i="3"/>
  <c r="O157" i="3"/>
  <c r="O146" i="3"/>
  <c r="O122" i="3"/>
  <c r="O116" i="3"/>
  <c r="O76" i="3"/>
  <c r="O71" i="3"/>
  <c r="O68" i="3"/>
  <c r="O60" i="3"/>
  <c r="O54" i="3"/>
  <c r="O50" i="3"/>
  <c r="O37" i="3"/>
  <c r="O7" i="3"/>
  <c r="N193" i="2"/>
  <c r="N190" i="2"/>
  <c r="N150" i="2"/>
  <c r="N125" i="2"/>
  <c r="N81" i="2"/>
  <c r="N75" i="2"/>
  <c r="N73" i="2"/>
  <c r="N67" i="2"/>
  <c r="N65" i="2"/>
  <c r="N59" i="2"/>
  <c r="N54" i="2"/>
  <c r="N49" i="2"/>
  <c r="N46" i="2"/>
  <c r="N41" i="2"/>
  <c r="N38" i="2"/>
  <c r="N37" i="2"/>
  <c r="N33" i="2"/>
  <c r="N19" i="2"/>
  <c r="I203" i="11"/>
  <c r="H203" i="11"/>
  <c r="G203" i="11"/>
  <c r="F203" i="11"/>
  <c r="E203" i="11"/>
  <c r="I202" i="11"/>
  <c r="H202" i="11"/>
  <c r="G202" i="11"/>
  <c r="F202" i="11"/>
  <c r="E202" i="11"/>
  <c r="I201" i="11"/>
  <c r="H201" i="11"/>
  <c r="G201" i="11"/>
  <c r="F201" i="11"/>
  <c r="E201" i="11"/>
  <c r="I200" i="11"/>
  <c r="H200" i="11"/>
  <c r="G200" i="11"/>
  <c r="F200" i="11"/>
  <c r="E200" i="11"/>
  <c r="I199" i="11"/>
  <c r="H199" i="11"/>
  <c r="G199" i="11"/>
  <c r="F199" i="11"/>
  <c r="E199" i="11"/>
  <c r="I198" i="11"/>
  <c r="H198" i="11"/>
  <c r="G198" i="11"/>
  <c r="F198" i="11"/>
  <c r="E198" i="11"/>
  <c r="I197" i="11"/>
  <c r="H197" i="11"/>
  <c r="G197" i="11"/>
  <c r="F197" i="11"/>
  <c r="E197" i="11"/>
  <c r="I196" i="11"/>
  <c r="H196" i="11"/>
  <c r="G196" i="11"/>
  <c r="F196" i="11"/>
  <c r="E196" i="11"/>
  <c r="I195" i="11"/>
  <c r="H195" i="11"/>
  <c r="G195" i="11"/>
  <c r="F195" i="11"/>
  <c r="E195" i="11"/>
  <c r="I194" i="11"/>
  <c r="H194" i="11"/>
  <c r="G194" i="11"/>
  <c r="F194" i="11"/>
  <c r="E194" i="11"/>
  <c r="I193" i="11"/>
  <c r="H193" i="11"/>
  <c r="G193" i="11"/>
  <c r="F193" i="11"/>
  <c r="E193" i="11"/>
  <c r="I192" i="11"/>
  <c r="H192" i="11"/>
  <c r="G192" i="11"/>
  <c r="F192" i="11"/>
  <c r="E192" i="11"/>
  <c r="I191" i="11"/>
  <c r="H191" i="11"/>
  <c r="G191" i="11"/>
  <c r="F191" i="11"/>
  <c r="E191" i="11"/>
  <c r="I190" i="11"/>
  <c r="H190" i="11"/>
  <c r="G190" i="11"/>
  <c r="F190" i="11"/>
  <c r="E190" i="11"/>
  <c r="I189" i="11"/>
  <c r="H189" i="11"/>
  <c r="G189" i="11"/>
  <c r="F189" i="11"/>
  <c r="E189" i="11"/>
  <c r="I188" i="11"/>
  <c r="H188" i="11"/>
  <c r="G188" i="11"/>
  <c r="F188" i="11"/>
  <c r="E188" i="11"/>
  <c r="I187" i="11"/>
  <c r="H187" i="11"/>
  <c r="G187" i="11"/>
  <c r="F187" i="11"/>
  <c r="E187" i="11"/>
  <c r="I186" i="11"/>
  <c r="H186" i="11"/>
  <c r="G186" i="11"/>
  <c r="F186" i="11"/>
  <c r="E186" i="11"/>
  <c r="I185" i="11"/>
  <c r="H185" i="11"/>
  <c r="G185" i="11"/>
  <c r="F185" i="11"/>
  <c r="E185" i="11"/>
  <c r="I184" i="11"/>
  <c r="H184" i="11"/>
  <c r="G184" i="11"/>
  <c r="F184" i="11"/>
  <c r="E184" i="11"/>
  <c r="I183" i="11"/>
  <c r="H183" i="11"/>
  <c r="G183" i="11"/>
  <c r="F183" i="11"/>
  <c r="E183" i="11"/>
  <c r="I182" i="11"/>
  <c r="H182" i="11"/>
  <c r="G182" i="11"/>
  <c r="F182" i="11"/>
  <c r="E182" i="11"/>
  <c r="I181" i="11"/>
  <c r="H181" i="11"/>
  <c r="G181" i="11"/>
  <c r="F181" i="11"/>
  <c r="E181" i="11"/>
  <c r="I180" i="11"/>
  <c r="H180" i="11"/>
  <c r="G180" i="11"/>
  <c r="F180" i="11"/>
  <c r="E180" i="11"/>
  <c r="I179" i="11"/>
  <c r="H179" i="11"/>
  <c r="G179" i="11"/>
  <c r="F179" i="11"/>
  <c r="E179" i="11"/>
  <c r="I178" i="11"/>
  <c r="H178" i="11"/>
  <c r="G178" i="11"/>
  <c r="F178" i="11"/>
  <c r="E178" i="11"/>
  <c r="I177" i="11"/>
  <c r="H177" i="11"/>
  <c r="G177" i="11"/>
  <c r="F177" i="11"/>
  <c r="E177" i="11"/>
  <c r="I176" i="11"/>
  <c r="H176" i="11"/>
  <c r="G176" i="11"/>
  <c r="F176" i="11"/>
  <c r="E176" i="11"/>
  <c r="I175" i="11"/>
  <c r="H175" i="11"/>
  <c r="G175" i="11"/>
  <c r="F175" i="11"/>
  <c r="E175" i="11"/>
  <c r="I174" i="11"/>
  <c r="H174" i="11"/>
  <c r="G174" i="11"/>
  <c r="F174" i="11"/>
  <c r="E174" i="11"/>
  <c r="I173" i="11"/>
  <c r="H173" i="11"/>
  <c r="G173" i="11"/>
  <c r="F173" i="11"/>
  <c r="E173" i="11"/>
  <c r="I172" i="11"/>
  <c r="H172" i="11"/>
  <c r="G172" i="11"/>
  <c r="F172" i="11"/>
  <c r="E172" i="11"/>
  <c r="I171" i="11"/>
  <c r="H171" i="11"/>
  <c r="G171" i="11"/>
  <c r="F171" i="11"/>
  <c r="E171" i="11"/>
  <c r="I170" i="11"/>
  <c r="H170" i="11"/>
  <c r="G170" i="11"/>
  <c r="F170" i="11"/>
  <c r="E170" i="11"/>
  <c r="I169" i="11"/>
  <c r="H169" i="11"/>
  <c r="G169" i="11"/>
  <c r="F169" i="11"/>
  <c r="E169" i="11"/>
  <c r="I168" i="11"/>
  <c r="H168" i="11"/>
  <c r="G168" i="11"/>
  <c r="F168" i="11"/>
  <c r="E168" i="11"/>
  <c r="I167" i="11"/>
  <c r="H167" i="11"/>
  <c r="G167" i="11"/>
  <c r="F167" i="11"/>
  <c r="E167" i="11"/>
  <c r="I166" i="11"/>
  <c r="H166" i="11"/>
  <c r="G166" i="11"/>
  <c r="F166" i="11"/>
  <c r="E166" i="11"/>
  <c r="I165" i="11"/>
  <c r="H165" i="11"/>
  <c r="G165" i="11"/>
  <c r="F165" i="11"/>
  <c r="E165" i="11"/>
  <c r="I164" i="11"/>
  <c r="H164" i="11"/>
  <c r="G164" i="11"/>
  <c r="F164" i="11"/>
  <c r="E164" i="11"/>
  <c r="I163" i="11"/>
  <c r="H163" i="11"/>
  <c r="G163" i="11"/>
  <c r="F163" i="11"/>
  <c r="E163" i="11"/>
  <c r="I162" i="11"/>
  <c r="H162" i="11"/>
  <c r="G162" i="11"/>
  <c r="F162" i="11"/>
  <c r="E162" i="11"/>
  <c r="I161" i="11"/>
  <c r="H161" i="11"/>
  <c r="G161" i="11"/>
  <c r="F161" i="11"/>
  <c r="E161" i="11"/>
  <c r="I160" i="11"/>
  <c r="H160" i="11"/>
  <c r="G160" i="11"/>
  <c r="F160" i="11"/>
  <c r="E160" i="11"/>
  <c r="I159" i="11"/>
  <c r="H159" i="11"/>
  <c r="G159" i="11"/>
  <c r="F159" i="11"/>
  <c r="E159" i="11"/>
  <c r="I158" i="11"/>
  <c r="H158" i="11"/>
  <c r="G158" i="11"/>
  <c r="F158" i="11"/>
  <c r="E158" i="11"/>
  <c r="I157" i="11"/>
  <c r="H157" i="11"/>
  <c r="G157" i="11"/>
  <c r="F157" i="11"/>
  <c r="E157" i="11"/>
  <c r="I156" i="11"/>
  <c r="H156" i="11"/>
  <c r="G156" i="11"/>
  <c r="F156" i="11"/>
  <c r="E156" i="11"/>
  <c r="I155" i="11"/>
  <c r="H155" i="11"/>
  <c r="G155" i="11"/>
  <c r="F155" i="11"/>
  <c r="E155" i="11"/>
  <c r="I154" i="11"/>
  <c r="H154" i="11"/>
  <c r="G154" i="11"/>
  <c r="F154" i="11"/>
  <c r="E154" i="11"/>
  <c r="I153" i="11"/>
  <c r="H153" i="11"/>
  <c r="G153" i="11"/>
  <c r="F153" i="11"/>
  <c r="E153" i="11"/>
  <c r="I152" i="11"/>
  <c r="H152" i="11"/>
  <c r="G152" i="11"/>
  <c r="F152" i="11"/>
  <c r="E152" i="11"/>
  <c r="I151" i="11"/>
  <c r="H151" i="11"/>
  <c r="G151" i="11"/>
  <c r="F151" i="11"/>
  <c r="E151" i="11"/>
  <c r="I150" i="11"/>
  <c r="H150" i="11"/>
  <c r="G150" i="11"/>
  <c r="F150" i="11"/>
  <c r="E150" i="11"/>
  <c r="I149" i="11"/>
  <c r="H149" i="11"/>
  <c r="G149" i="11"/>
  <c r="F149" i="11"/>
  <c r="E149" i="11"/>
  <c r="I148" i="11"/>
  <c r="H148" i="11"/>
  <c r="G148" i="11"/>
  <c r="F148" i="11"/>
  <c r="E148" i="11"/>
  <c r="I147" i="11"/>
  <c r="H147" i="11"/>
  <c r="G147" i="11"/>
  <c r="F147" i="11"/>
  <c r="E147" i="11"/>
  <c r="I146" i="11"/>
  <c r="H146" i="11"/>
  <c r="G146" i="11"/>
  <c r="F146" i="11"/>
  <c r="E146" i="11"/>
  <c r="I145" i="11"/>
  <c r="H145" i="11"/>
  <c r="G145" i="11"/>
  <c r="F145" i="11"/>
  <c r="E145" i="11"/>
  <c r="I144" i="11"/>
  <c r="H144" i="11"/>
  <c r="G144" i="11"/>
  <c r="F144" i="11"/>
  <c r="E144" i="11"/>
  <c r="I143" i="11"/>
  <c r="H143" i="11"/>
  <c r="G143" i="11"/>
  <c r="F143" i="11"/>
  <c r="E143" i="11"/>
  <c r="I142" i="11"/>
  <c r="H142" i="11"/>
  <c r="G142" i="11"/>
  <c r="F142" i="11"/>
  <c r="E142" i="11"/>
  <c r="I141" i="11"/>
  <c r="H141" i="11"/>
  <c r="G141" i="11"/>
  <c r="F141" i="11"/>
  <c r="E141" i="11"/>
  <c r="I140" i="11"/>
  <c r="H140" i="11"/>
  <c r="G140" i="11"/>
  <c r="F140" i="11"/>
  <c r="E140" i="11"/>
  <c r="I139" i="11"/>
  <c r="H139" i="11"/>
  <c r="G139" i="11"/>
  <c r="F139" i="11"/>
  <c r="E139" i="11"/>
  <c r="I138" i="11"/>
  <c r="H138" i="11"/>
  <c r="G138" i="11"/>
  <c r="F138" i="11"/>
  <c r="E138" i="11"/>
  <c r="I137" i="11"/>
  <c r="H137" i="11"/>
  <c r="G137" i="11"/>
  <c r="F137" i="11"/>
  <c r="E137" i="11"/>
  <c r="I136" i="11"/>
  <c r="H136" i="11"/>
  <c r="G136" i="11"/>
  <c r="F136" i="11"/>
  <c r="E136" i="11"/>
  <c r="I135" i="11"/>
  <c r="H135" i="11"/>
  <c r="G135" i="11"/>
  <c r="F135" i="11"/>
  <c r="E135" i="11"/>
  <c r="I134" i="11"/>
  <c r="H134" i="11"/>
  <c r="G134" i="11"/>
  <c r="F134" i="11"/>
  <c r="E134" i="11"/>
  <c r="I133" i="11"/>
  <c r="H133" i="11"/>
  <c r="G133" i="11"/>
  <c r="F133" i="11"/>
  <c r="E133" i="11"/>
  <c r="I132" i="11"/>
  <c r="H132" i="11"/>
  <c r="G132" i="11"/>
  <c r="F132" i="11"/>
  <c r="E132" i="11"/>
  <c r="I131" i="11"/>
  <c r="H131" i="11"/>
  <c r="G131" i="11"/>
  <c r="F131" i="11"/>
  <c r="E131" i="11"/>
  <c r="I130" i="11"/>
  <c r="H130" i="11"/>
  <c r="G130" i="11"/>
  <c r="F130" i="11"/>
  <c r="E130" i="11"/>
  <c r="I129" i="11"/>
  <c r="H129" i="11"/>
  <c r="G129" i="11"/>
  <c r="F129" i="11"/>
  <c r="E129" i="11"/>
  <c r="I128" i="11"/>
  <c r="H128" i="11"/>
  <c r="G128" i="11"/>
  <c r="F128" i="11"/>
  <c r="E128" i="11"/>
  <c r="I127" i="11"/>
  <c r="H127" i="11"/>
  <c r="G127" i="11"/>
  <c r="F127" i="11"/>
  <c r="E127" i="11"/>
  <c r="I126" i="11"/>
  <c r="H126" i="11"/>
  <c r="G126" i="11"/>
  <c r="F126" i="11"/>
  <c r="E126" i="11"/>
  <c r="I125" i="11"/>
  <c r="H125" i="11"/>
  <c r="G125" i="11"/>
  <c r="F125" i="11"/>
  <c r="E125" i="11"/>
  <c r="I124" i="11"/>
  <c r="H124" i="11"/>
  <c r="G124" i="11"/>
  <c r="F124" i="11"/>
  <c r="E124" i="11"/>
  <c r="I123" i="11"/>
  <c r="H123" i="11"/>
  <c r="G123" i="11"/>
  <c r="F123" i="11"/>
  <c r="E123" i="11"/>
  <c r="I122" i="11"/>
  <c r="H122" i="11"/>
  <c r="G122" i="11"/>
  <c r="F122" i="11"/>
  <c r="E122" i="11"/>
  <c r="I121" i="11"/>
  <c r="H121" i="11"/>
  <c r="G121" i="11"/>
  <c r="F121" i="11"/>
  <c r="E121" i="11"/>
  <c r="I120" i="11"/>
  <c r="H120" i="11"/>
  <c r="G120" i="11"/>
  <c r="F120" i="11"/>
  <c r="E120" i="11"/>
  <c r="I119" i="11"/>
  <c r="H119" i="11"/>
  <c r="G119" i="11"/>
  <c r="F119" i="11"/>
  <c r="E119" i="11"/>
  <c r="I118" i="11"/>
  <c r="H118" i="11"/>
  <c r="G118" i="11"/>
  <c r="F118" i="11"/>
  <c r="E118" i="11"/>
  <c r="I117" i="11"/>
  <c r="H117" i="11"/>
  <c r="G117" i="11"/>
  <c r="F117" i="11"/>
  <c r="E117" i="11"/>
  <c r="I116" i="11"/>
  <c r="H116" i="11"/>
  <c r="G116" i="11"/>
  <c r="F116" i="11"/>
  <c r="E116" i="11"/>
  <c r="I115" i="11"/>
  <c r="H115" i="11"/>
  <c r="G115" i="11"/>
  <c r="F115" i="11"/>
  <c r="E115" i="11"/>
  <c r="I114" i="11"/>
  <c r="H114" i="11"/>
  <c r="G114" i="11"/>
  <c r="F114" i="11"/>
  <c r="E114" i="11"/>
  <c r="I113" i="11"/>
  <c r="H113" i="11"/>
  <c r="G113" i="11"/>
  <c r="F113" i="11"/>
  <c r="E113" i="11"/>
  <c r="I112" i="11"/>
  <c r="H112" i="11"/>
  <c r="G112" i="11"/>
  <c r="F112" i="11"/>
  <c r="E112" i="11"/>
  <c r="I111" i="11"/>
  <c r="H111" i="11"/>
  <c r="G111" i="11"/>
  <c r="F111" i="11"/>
  <c r="E111" i="11"/>
  <c r="I110" i="11"/>
  <c r="H110" i="11"/>
  <c r="G110" i="11"/>
  <c r="F110" i="11"/>
  <c r="E110" i="11"/>
  <c r="I109" i="11"/>
  <c r="H109" i="11"/>
  <c r="G109" i="11"/>
  <c r="F109" i="11"/>
  <c r="E109" i="11"/>
  <c r="I108" i="11"/>
  <c r="H108" i="11"/>
  <c r="G108" i="11"/>
  <c r="F108" i="11"/>
  <c r="E108" i="11"/>
  <c r="I107" i="11"/>
  <c r="H107" i="11"/>
  <c r="G107" i="11"/>
  <c r="F107" i="11"/>
  <c r="E107" i="11"/>
  <c r="I106" i="11"/>
  <c r="H106" i="11"/>
  <c r="G106" i="11"/>
  <c r="F106" i="11"/>
  <c r="E106" i="11"/>
  <c r="I105" i="11"/>
  <c r="H105" i="11"/>
  <c r="G105" i="11"/>
  <c r="F105" i="11"/>
  <c r="E105" i="11"/>
  <c r="I104" i="11"/>
  <c r="H104" i="11"/>
  <c r="G104" i="11"/>
  <c r="F104" i="11"/>
  <c r="E104" i="11"/>
  <c r="I103" i="11"/>
  <c r="H103" i="11"/>
  <c r="G103" i="11"/>
  <c r="F103" i="11"/>
  <c r="E103" i="11"/>
  <c r="I102" i="11"/>
  <c r="H102" i="11"/>
  <c r="G102" i="11"/>
  <c r="F102" i="11"/>
  <c r="E102" i="11"/>
  <c r="I101" i="11"/>
  <c r="H101" i="11"/>
  <c r="G101" i="11"/>
  <c r="F101" i="11"/>
  <c r="E101" i="11"/>
  <c r="I100" i="11"/>
  <c r="H100" i="11"/>
  <c r="G100" i="11"/>
  <c r="F100" i="11"/>
  <c r="E100" i="11"/>
  <c r="I99" i="11"/>
  <c r="H99" i="11"/>
  <c r="G99" i="11"/>
  <c r="F99" i="11"/>
  <c r="E99" i="11"/>
  <c r="I98" i="11"/>
  <c r="H98" i="11"/>
  <c r="G98" i="11"/>
  <c r="F98" i="11"/>
  <c r="E98" i="11"/>
  <c r="I97" i="11"/>
  <c r="H97" i="11"/>
  <c r="G97" i="11"/>
  <c r="F97" i="11"/>
  <c r="E97" i="11"/>
  <c r="I96" i="11"/>
  <c r="H96" i="11"/>
  <c r="G96" i="11"/>
  <c r="F96" i="11"/>
  <c r="E96" i="11"/>
  <c r="I95" i="11"/>
  <c r="H95" i="11"/>
  <c r="G95" i="11"/>
  <c r="F95" i="11"/>
  <c r="E95" i="11"/>
  <c r="I94" i="11"/>
  <c r="H94" i="11"/>
  <c r="G94" i="11"/>
  <c r="F94" i="11"/>
  <c r="E94" i="11"/>
  <c r="I93" i="11"/>
  <c r="H93" i="11"/>
  <c r="G93" i="11"/>
  <c r="F93" i="11"/>
  <c r="E93" i="11"/>
  <c r="I92" i="11"/>
  <c r="H92" i="11"/>
  <c r="G92" i="11"/>
  <c r="F92" i="11"/>
  <c r="E92" i="11"/>
  <c r="I91" i="11"/>
  <c r="H91" i="11"/>
  <c r="G91" i="11"/>
  <c r="F91" i="11"/>
  <c r="E91" i="11"/>
  <c r="I90" i="11"/>
  <c r="H90" i="11"/>
  <c r="G90" i="11"/>
  <c r="F90" i="11"/>
  <c r="E90" i="11"/>
  <c r="I89" i="11"/>
  <c r="H89" i="11"/>
  <c r="G89" i="11"/>
  <c r="F89" i="11"/>
  <c r="E89" i="11"/>
  <c r="I88" i="11"/>
  <c r="H88" i="11"/>
  <c r="G88" i="11"/>
  <c r="F88" i="11"/>
  <c r="E88" i="11"/>
  <c r="I87" i="11"/>
  <c r="H87" i="11"/>
  <c r="G87" i="11"/>
  <c r="F87" i="11"/>
  <c r="E87" i="11"/>
  <c r="I86" i="11"/>
  <c r="H86" i="11"/>
  <c r="G86" i="11"/>
  <c r="F86" i="11"/>
  <c r="E86" i="11"/>
  <c r="I85" i="11"/>
  <c r="H85" i="11"/>
  <c r="G85" i="11"/>
  <c r="F85" i="11"/>
  <c r="E85" i="11"/>
  <c r="I84" i="11"/>
  <c r="H84" i="11"/>
  <c r="G84" i="11"/>
  <c r="F84" i="11"/>
  <c r="E84" i="11"/>
  <c r="I83" i="11"/>
  <c r="H83" i="11"/>
  <c r="G83" i="11"/>
  <c r="F83" i="11"/>
  <c r="E83" i="11"/>
  <c r="I82" i="11"/>
  <c r="H82" i="11"/>
  <c r="G82" i="11"/>
  <c r="F82" i="11"/>
  <c r="E82" i="11"/>
  <c r="I81" i="11"/>
  <c r="H81" i="11"/>
  <c r="G81" i="11"/>
  <c r="F81" i="11"/>
  <c r="E81" i="11"/>
  <c r="I80" i="11"/>
  <c r="H80" i="11"/>
  <c r="G80" i="11"/>
  <c r="F80" i="11"/>
  <c r="E80" i="11"/>
  <c r="I79" i="11"/>
  <c r="H79" i="11"/>
  <c r="G79" i="11"/>
  <c r="F79" i="11"/>
  <c r="E79" i="11"/>
  <c r="I78" i="11"/>
  <c r="H78" i="11"/>
  <c r="G78" i="11"/>
  <c r="F78" i="11"/>
  <c r="E78" i="11"/>
  <c r="I77" i="11"/>
  <c r="H77" i="11"/>
  <c r="G77" i="11"/>
  <c r="F77" i="11"/>
  <c r="E77" i="11"/>
  <c r="I76" i="11"/>
  <c r="H76" i="11"/>
  <c r="G76" i="11"/>
  <c r="F76" i="11"/>
  <c r="E76" i="11"/>
  <c r="I75" i="11"/>
  <c r="H75" i="11"/>
  <c r="G75" i="11"/>
  <c r="F75" i="11"/>
  <c r="E75" i="11"/>
  <c r="I74" i="11"/>
  <c r="H74" i="11"/>
  <c r="G74" i="11"/>
  <c r="F74" i="11"/>
  <c r="E74" i="11"/>
  <c r="I73" i="11"/>
  <c r="H73" i="11"/>
  <c r="G73" i="11"/>
  <c r="F73" i="11"/>
  <c r="E73" i="11"/>
  <c r="I72" i="11"/>
  <c r="H72" i="11"/>
  <c r="G72" i="11"/>
  <c r="F72" i="11"/>
  <c r="E72" i="11"/>
  <c r="I71" i="11"/>
  <c r="H71" i="11"/>
  <c r="G71" i="11"/>
  <c r="F71" i="11"/>
  <c r="E71" i="11"/>
  <c r="I70" i="11"/>
  <c r="H70" i="11"/>
  <c r="G70" i="11"/>
  <c r="F70" i="11"/>
  <c r="E70" i="11"/>
  <c r="I69" i="11"/>
  <c r="H69" i="11"/>
  <c r="G69" i="11"/>
  <c r="F69" i="11"/>
  <c r="E69" i="11"/>
  <c r="I68" i="11"/>
  <c r="H68" i="11"/>
  <c r="G68" i="11"/>
  <c r="F68" i="11"/>
  <c r="E68" i="11"/>
  <c r="I67" i="11"/>
  <c r="H67" i="11"/>
  <c r="G67" i="11"/>
  <c r="F67" i="11"/>
  <c r="E67" i="11"/>
  <c r="I66" i="11"/>
  <c r="H66" i="11"/>
  <c r="G66" i="11"/>
  <c r="F66" i="11"/>
  <c r="E66" i="11"/>
  <c r="I65" i="11"/>
  <c r="H65" i="11"/>
  <c r="G65" i="11"/>
  <c r="F65" i="11"/>
  <c r="E65" i="11"/>
  <c r="I64" i="11"/>
  <c r="H64" i="11"/>
  <c r="G64" i="11"/>
  <c r="F64" i="11"/>
  <c r="E64" i="11"/>
  <c r="I63" i="11"/>
  <c r="H63" i="11"/>
  <c r="G63" i="11"/>
  <c r="F63" i="11"/>
  <c r="E63" i="11"/>
  <c r="I62" i="11"/>
  <c r="H62" i="11"/>
  <c r="G62" i="11"/>
  <c r="F62" i="11"/>
  <c r="E62" i="11"/>
  <c r="I61" i="11"/>
  <c r="H61" i="11"/>
  <c r="G61" i="11"/>
  <c r="F61" i="11"/>
  <c r="E61" i="11"/>
  <c r="I60" i="11"/>
  <c r="H60" i="11"/>
  <c r="G60" i="11"/>
  <c r="F60" i="11"/>
  <c r="E60" i="11"/>
  <c r="I59" i="11"/>
  <c r="H59" i="11"/>
  <c r="G59" i="11"/>
  <c r="F59" i="11"/>
  <c r="E59" i="11"/>
  <c r="I58" i="11"/>
  <c r="H58" i="11"/>
  <c r="G58" i="11"/>
  <c r="F58" i="11"/>
  <c r="E58" i="11"/>
  <c r="I57" i="11"/>
  <c r="H57" i="11"/>
  <c r="G57" i="11"/>
  <c r="F57" i="11"/>
  <c r="E57" i="11"/>
  <c r="I56" i="11"/>
  <c r="H56" i="11"/>
  <c r="G56" i="11"/>
  <c r="F56" i="11"/>
  <c r="E56" i="11"/>
  <c r="I55" i="11"/>
  <c r="H55" i="11"/>
  <c r="G55" i="11"/>
  <c r="F55" i="11"/>
  <c r="E55" i="11"/>
  <c r="I54" i="11"/>
  <c r="H54" i="11"/>
  <c r="G54" i="11"/>
  <c r="F54" i="11"/>
  <c r="E54" i="11"/>
  <c r="I53" i="11"/>
  <c r="H53" i="11"/>
  <c r="G53" i="11"/>
  <c r="F53" i="11"/>
  <c r="E53" i="11"/>
  <c r="I52" i="11"/>
  <c r="H52" i="11"/>
  <c r="G52" i="11"/>
  <c r="F52" i="11"/>
  <c r="E52" i="11"/>
  <c r="I51" i="11"/>
  <c r="H51" i="11"/>
  <c r="G51" i="11"/>
  <c r="F51" i="11"/>
  <c r="E51" i="11"/>
  <c r="I50" i="11"/>
  <c r="H50" i="11"/>
  <c r="G50" i="11"/>
  <c r="F50" i="11"/>
  <c r="E50" i="11"/>
  <c r="I49" i="11"/>
  <c r="H49" i="11"/>
  <c r="G49" i="11"/>
  <c r="F49" i="11"/>
  <c r="E49" i="11"/>
  <c r="I48" i="11"/>
  <c r="H48" i="11"/>
  <c r="G48" i="11"/>
  <c r="F48" i="11"/>
  <c r="E48" i="11"/>
  <c r="I47" i="11"/>
  <c r="H47" i="11"/>
  <c r="G47" i="11"/>
  <c r="F47" i="11"/>
  <c r="E47" i="11"/>
  <c r="I46" i="11"/>
  <c r="H46" i="11"/>
  <c r="G46" i="11"/>
  <c r="F46" i="11"/>
  <c r="E46" i="11"/>
  <c r="I45" i="11"/>
  <c r="H45" i="11"/>
  <c r="G45" i="11"/>
  <c r="F45" i="11"/>
  <c r="E45" i="11"/>
  <c r="I44" i="11"/>
  <c r="H44" i="11"/>
  <c r="G44" i="11"/>
  <c r="F44" i="11"/>
  <c r="E44" i="11"/>
  <c r="I43" i="11"/>
  <c r="H43" i="11"/>
  <c r="G43" i="11"/>
  <c r="F43" i="11"/>
  <c r="E43" i="11"/>
  <c r="I42" i="11"/>
  <c r="H42" i="11"/>
  <c r="G42" i="11"/>
  <c r="F42" i="11"/>
  <c r="E42" i="11"/>
  <c r="I41" i="11"/>
  <c r="H41" i="11"/>
  <c r="G41" i="11"/>
  <c r="F41" i="11"/>
  <c r="E41" i="11"/>
  <c r="I40" i="11"/>
  <c r="H40" i="11"/>
  <c r="G40" i="11"/>
  <c r="F40" i="11"/>
  <c r="E40" i="11"/>
  <c r="I39" i="11"/>
  <c r="H39" i="11"/>
  <c r="G39" i="11"/>
  <c r="F39" i="11"/>
  <c r="E39" i="11"/>
  <c r="I38" i="11"/>
  <c r="H38" i="11"/>
  <c r="G38" i="11"/>
  <c r="F38" i="11"/>
  <c r="E38" i="11"/>
  <c r="I37" i="11"/>
  <c r="H37" i="11"/>
  <c r="G37" i="11"/>
  <c r="F37" i="11"/>
  <c r="E37" i="11"/>
  <c r="I36" i="11"/>
  <c r="H36" i="11"/>
  <c r="G36" i="11"/>
  <c r="F36" i="11"/>
  <c r="E36" i="11"/>
  <c r="I35" i="11"/>
  <c r="H35" i="11"/>
  <c r="G35" i="11"/>
  <c r="F35" i="11"/>
  <c r="E35" i="11"/>
  <c r="I34" i="11"/>
  <c r="H34" i="11"/>
  <c r="G34" i="11"/>
  <c r="F34" i="11"/>
  <c r="E34" i="11"/>
  <c r="I33" i="11"/>
  <c r="H33" i="11"/>
  <c r="G33" i="11"/>
  <c r="F33" i="11"/>
  <c r="E33" i="11"/>
  <c r="I32" i="11"/>
  <c r="H32" i="11"/>
  <c r="G32" i="11"/>
  <c r="F32" i="11"/>
  <c r="E32" i="11"/>
  <c r="I31" i="11"/>
  <c r="H31" i="11"/>
  <c r="G31" i="11"/>
  <c r="F31" i="11"/>
  <c r="E31" i="11"/>
  <c r="I30" i="11"/>
  <c r="H30" i="11"/>
  <c r="G30" i="11"/>
  <c r="F30" i="11"/>
  <c r="E30" i="11"/>
  <c r="I29" i="11"/>
  <c r="H29" i="11"/>
  <c r="G29" i="11"/>
  <c r="F29" i="11"/>
  <c r="E29" i="11"/>
  <c r="I28" i="11"/>
  <c r="H28" i="11"/>
  <c r="G28" i="11"/>
  <c r="F28" i="11"/>
  <c r="E28" i="11"/>
  <c r="I27" i="11"/>
  <c r="H27" i="11"/>
  <c r="G27" i="11"/>
  <c r="F27" i="11"/>
  <c r="E27" i="11"/>
  <c r="I26" i="11"/>
  <c r="H26" i="11"/>
  <c r="G26" i="11"/>
  <c r="F26" i="11"/>
  <c r="E26" i="11"/>
  <c r="I25" i="11"/>
  <c r="H25" i="11"/>
  <c r="G25" i="11"/>
  <c r="F25" i="11"/>
  <c r="E25" i="11"/>
  <c r="I24" i="11"/>
  <c r="H24" i="11"/>
  <c r="G24" i="11"/>
  <c r="F24" i="11"/>
  <c r="E24" i="11"/>
  <c r="I23" i="11"/>
  <c r="H23" i="11"/>
  <c r="G23" i="11"/>
  <c r="F23" i="11"/>
  <c r="E23" i="11"/>
  <c r="I22" i="11"/>
  <c r="H22" i="11"/>
  <c r="G22" i="11"/>
  <c r="F22" i="11"/>
  <c r="E22" i="11"/>
  <c r="I21" i="11"/>
  <c r="H21" i="11"/>
  <c r="G21" i="11"/>
  <c r="F21" i="11"/>
  <c r="E21" i="11"/>
  <c r="I20" i="11"/>
  <c r="H20" i="11"/>
  <c r="G20" i="11"/>
  <c r="F20" i="11"/>
  <c r="E20" i="11"/>
  <c r="I19" i="11"/>
  <c r="H19" i="11"/>
  <c r="G19" i="11"/>
  <c r="F19" i="11"/>
  <c r="E19" i="11"/>
  <c r="I18" i="11"/>
  <c r="H18" i="11"/>
  <c r="G18" i="11"/>
  <c r="F18" i="11"/>
  <c r="E18" i="11"/>
  <c r="I17" i="11"/>
  <c r="H17" i="11"/>
  <c r="G17" i="11"/>
  <c r="F17" i="11"/>
  <c r="E17" i="11"/>
  <c r="I16" i="11"/>
  <c r="H16" i="11"/>
  <c r="G16" i="11"/>
  <c r="F16" i="11"/>
  <c r="E16" i="11"/>
  <c r="I15" i="11"/>
  <c r="H15" i="11"/>
  <c r="G15" i="11"/>
  <c r="F15" i="11"/>
  <c r="E15" i="11"/>
  <c r="I14" i="11"/>
  <c r="H14" i="11"/>
  <c r="G14" i="11"/>
  <c r="F14" i="11"/>
  <c r="E14" i="11"/>
  <c r="I13" i="11"/>
  <c r="H13" i="11"/>
  <c r="G13" i="11"/>
  <c r="F13" i="11"/>
  <c r="E13" i="11"/>
  <c r="I12" i="11"/>
  <c r="H12" i="11"/>
  <c r="G12" i="11"/>
  <c r="F12" i="11"/>
  <c r="E12" i="11"/>
  <c r="I11" i="11"/>
  <c r="H11" i="11"/>
  <c r="G11" i="11"/>
  <c r="F11" i="11"/>
  <c r="E11" i="11"/>
  <c r="I10" i="11"/>
  <c r="H10" i="11"/>
  <c r="G10" i="11"/>
  <c r="F10" i="11"/>
  <c r="E10" i="11"/>
  <c r="I9" i="11"/>
  <c r="H9" i="11"/>
  <c r="G9" i="11"/>
  <c r="F9" i="11"/>
  <c r="E9" i="11"/>
  <c r="I8" i="11"/>
  <c r="H8" i="11"/>
  <c r="G8" i="11"/>
  <c r="F8" i="11"/>
  <c r="E8" i="11"/>
  <c r="I7" i="11"/>
  <c r="H7" i="11"/>
  <c r="G7" i="11"/>
  <c r="F7" i="11"/>
  <c r="E7" i="11"/>
  <c r="I6" i="11"/>
  <c r="H6" i="11"/>
  <c r="G6" i="11"/>
  <c r="F6" i="11"/>
  <c r="E6" i="11"/>
  <c r="I5" i="11"/>
  <c r="H5" i="11"/>
  <c r="G5" i="11"/>
  <c r="F5" i="11"/>
  <c r="E5" i="11"/>
  <c r="S197" i="3"/>
  <c r="S196" i="3"/>
  <c r="S195" i="3"/>
  <c r="T193" i="3"/>
  <c r="U182" i="3"/>
  <c r="S176" i="3"/>
  <c r="U174" i="3"/>
  <c r="S171" i="3"/>
  <c r="U166" i="3"/>
  <c r="U165" i="3"/>
  <c r="T149" i="3"/>
  <c r="U144" i="3"/>
  <c r="U127" i="3"/>
  <c r="U110" i="3"/>
  <c r="U106" i="3"/>
  <c r="U102" i="3"/>
  <c r="T69" i="3"/>
  <c r="T65" i="3"/>
  <c r="S59" i="3"/>
  <c r="T21" i="3"/>
  <c r="S12" i="3"/>
  <c r="N200" i="3"/>
  <c r="M200" i="3"/>
  <c r="U200" i="3" s="1"/>
  <c r="L200" i="3"/>
  <c r="J200" i="3" s="1"/>
  <c r="T200" i="3" s="1"/>
  <c r="K200" i="3"/>
  <c r="I200" i="3"/>
  <c r="H200" i="3"/>
  <c r="G200" i="3" s="1"/>
  <c r="S200" i="3" s="1"/>
  <c r="N199" i="3"/>
  <c r="M199" i="3"/>
  <c r="U199" i="3" s="1"/>
  <c r="L199" i="3"/>
  <c r="K199" i="3"/>
  <c r="J199" i="3"/>
  <c r="T199" i="3" s="1"/>
  <c r="I199" i="3"/>
  <c r="H199" i="3"/>
  <c r="G199" i="3"/>
  <c r="S199" i="3" s="1"/>
  <c r="N198" i="3"/>
  <c r="M198" i="3"/>
  <c r="U198" i="3" s="1"/>
  <c r="L198" i="3"/>
  <c r="K198" i="3"/>
  <c r="J198" i="3"/>
  <c r="T198" i="3" s="1"/>
  <c r="I198" i="3"/>
  <c r="H198" i="3"/>
  <c r="G198" i="3"/>
  <c r="S198" i="3" s="1"/>
  <c r="N197" i="3"/>
  <c r="M197" i="3"/>
  <c r="U197" i="3" s="1"/>
  <c r="L197" i="3"/>
  <c r="K197" i="3"/>
  <c r="J197" i="3"/>
  <c r="T197" i="3" s="1"/>
  <c r="I197" i="3"/>
  <c r="H197" i="3"/>
  <c r="G197" i="3"/>
  <c r="N196" i="3"/>
  <c r="M196" i="3"/>
  <c r="U196" i="3" s="1"/>
  <c r="L196" i="3"/>
  <c r="K196" i="3"/>
  <c r="J196" i="3"/>
  <c r="T196" i="3" s="1"/>
  <c r="I196" i="3"/>
  <c r="H196" i="3"/>
  <c r="G196" i="3"/>
  <c r="N195" i="3"/>
  <c r="M195" i="3"/>
  <c r="U195" i="3" s="1"/>
  <c r="L195" i="3"/>
  <c r="K195" i="3"/>
  <c r="J195" i="3"/>
  <c r="T195" i="3" s="1"/>
  <c r="I195" i="3"/>
  <c r="H195" i="3"/>
  <c r="G195" i="3"/>
  <c r="N194" i="3"/>
  <c r="M194" i="3"/>
  <c r="U194" i="3" s="1"/>
  <c r="L194" i="3"/>
  <c r="K194" i="3"/>
  <c r="J194" i="3"/>
  <c r="T194" i="3" s="1"/>
  <c r="I194" i="3"/>
  <c r="H194" i="3"/>
  <c r="G194" i="3"/>
  <c r="S194" i="3" s="1"/>
  <c r="N193" i="3"/>
  <c r="M193" i="3"/>
  <c r="U193" i="3" s="1"/>
  <c r="L193" i="3"/>
  <c r="K193" i="3"/>
  <c r="J193" i="3"/>
  <c r="I193" i="3"/>
  <c r="H193" i="3"/>
  <c r="G193" i="3"/>
  <c r="S193" i="3" s="1"/>
  <c r="N192" i="3"/>
  <c r="M192" i="3" s="1"/>
  <c r="U192" i="3" s="1"/>
  <c r="L192" i="3"/>
  <c r="J192" i="3" s="1"/>
  <c r="T192" i="3" s="1"/>
  <c r="K192" i="3"/>
  <c r="I192" i="3"/>
  <c r="H192" i="3"/>
  <c r="G192" i="3" s="1"/>
  <c r="S192" i="3" s="1"/>
  <c r="N191" i="3"/>
  <c r="M191" i="3"/>
  <c r="U191" i="3" s="1"/>
  <c r="L191" i="3"/>
  <c r="K191" i="3"/>
  <c r="J191" i="3"/>
  <c r="T191" i="3" s="1"/>
  <c r="I191" i="3"/>
  <c r="H191" i="3"/>
  <c r="G191" i="3"/>
  <c r="S191" i="3" s="1"/>
  <c r="N190" i="3"/>
  <c r="M190" i="3" s="1"/>
  <c r="U190" i="3" s="1"/>
  <c r="L190" i="3"/>
  <c r="J190" i="3" s="1"/>
  <c r="T190" i="3" s="1"/>
  <c r="K190" i="3"/>
  <c r="I190" i="3"/>
  <c r="H190" i="3"/>
  <c r="G190" i="3" s="1"/>
  <c r="S190" i="3" s="1"/>
  <c r="N189" i="3"/>
  <c r="M189" i="3"/>
  <c r="U189" i="3" s="1"/>
  <c r="L189" i="3"/>
  <c r="K189" i="3"/>
  <c r="J189" i="3"/>
  <c r="T189" i="3" s="1"/>
  <c r="I189" i="3"/>
  <c r="H189" i="3"/>
  <c r="G189" i="3"/>
  <c r="S189" i="3" s="1"/>
  <c r="N188" i="3"/>
  <c r="M188" i="3"/>
  <c r="U188" i="3" s="1"/>
  <c r="L188" i="3"/>
  <c r="K188" i="3"/>
  <c r="J188" i="3"/>
  <c r="T188" i="3" s="1"/>
  <c r="I188" i="3"/>
  <c r="H188" i="3"/>
  <c r="G188" i="3"/>
  <c r="S188" i="3" s="1"/>
  <c r="N187" i="3"/>
  <c r="M187" i="3" s="1"/>
  <c r="U187" i="3" s="1"/>
  <c r="L187" i="3"/>
  <c r="J187" i="3" s="1"/>
  <c r="T187" i="3" s="1"/>
  <c r="K187" i="3"/>
  <c r="I187" i="3"/>
  <c r="H187" i="3"/>
  <c r="G187" i="3" s="1"/>
  <c r="S187" i="3" s="1"/>
  <c r="N186" i="3"/>
  <c r="M186" i="3" s="1"/>
  <c r="U186" i="3" s="1"/>
  <c r="L186" i="3"/>
  <c r="J186" i="3" s="1"/>
  <c r="T186" i="3" s="1"/>
  <c r="K186" i="3"/>
  <c r="I186" i="3"/>
  <c r="H186" i="3"/>
  <c r="G186" i="3" s="1"/>
  <c r="S186" i="3" s="1"/>
  <c r="N185" i="3"/>
  <c r="M185" i="3" s="1"/>
  <c r="U185" i="3" s="1"/>
  <c r="L185" i="3"/>
  <c r="J185" i="3" s="1"/>
  <c r="T185" i="3" s="1"/>
  <c r="K185" i="3"/>
  <c r="I185" i="3"/>
  <c r="H185" i="3"/>
  <c r="G185" i="3" s="1"/>
  <c r="S185" i="3" s="1"/>
  <c r="N184" i="3"/>
  <c r="M184" i="3"/>
  <c r="U184" i="3" s="1"/>
  <c r="L184" i="3"/>
  <c r="K184" i="3"/>
  <c r="J184" i="3"/>
  <c r="T184" i="3" s="1"/>
  <c r="I184" i="3"/>
  <c r="H184" i="3"/>
  <c r="G184" i="3"/>
  <c r="S184" i="3" s="1"/>
  <c r="N183" i="3"/>
  <c r="M183" i="3"/>
  <c r="U183" i="3" s="1"/>
  <c r="L183" i="3"/>
  <c r="K183" i="3"/>
  <c r="J183" i="3"/>
  <c r="T183" i="3" s="1"/>
  <c r="I183" i="3"/>
  <c r="H183" i="3"/>
  <c r="G183" i="3"/>
  <c r="S183" i="3" s="1"/>
  <c r="N182" i="3"/>
  <c r="M182" i="3"/>
  <c r="L182" i="3"/>
  <c r="K182" i="3"/>
  <c r="J182" i="3"/>
  <c r="T182" i="3" s="1"/>
  <c r="I182" i="3"/>
  <c r="H182" i="3"/>
  <c r="G182" i="3"/>
  <c r="S182" i="3" s="1"/>
  <c r="N181" i="3"/>
  <c r="M181" i="3" s="1"/>
  <c r="U181" i="3" s="1"/>
  <c r="L181" i="3"/>
  <c r="J181" i="3" s="1"/>
  <c r="T181" i="3" s="1"/>
  <c r="K181" i="3"/>
  <c r="I181" i="3"/>
  <c r="H181" i="3"/>
  <c r="G181" i="3" s="1"/>
  <c r="S181" i="3" s="1"/>
  <c r="N180" i="3"/>
  <c r="M180" i="3" s="1"/>
  <c r="U180" i="3" s="1"/>
  <c r="L180" i="3"/>
  <c r="J180" i="3" s="1"/>
  <c r="T180" i="3" s="1"/>
  <c r="K180" i="3"/>
  <c r="I180" i="3"/>
  <c r="H180" i="3"/>
  <c r="G180" i="3" s="1"/>
  <c r="S180" i="3" s="1"/>
  <c r="N179" i="3"/>
  <c r="M179" i="3" s="1"/>
  <c r="U179" i="3" s="1"/>
  <c r="L179" i="3"/>
  <c r="J179" i="3" s="1"/>
  <c r="T179" i="3" s="1"/>
  <c r="K179" i="3"/>
  <c r="I179" i="3"/>
  <c r="H179" i="3"/>
  <c r="G179" i="3" s="1"/>
  <c r="S179" i="3" s="1"/>
  <c r="N178" i="3"/>
  <c r="M178" i="3"/>
  <c r="U178" i="3" s="1"/>
  <c r="L178" i="3"/>
  <c r="K178" i="3"/>
  <c r="J178" i="3"/>
  <c r="T178" i="3" s="1"/>
  <c r="I178" i="3"/>
  <c r="H178" i="3"/>
  <c r="G178" i="3" s="1"/>
  <c r="S178" i="3" s="1"/>
  <c r="N177" i="3"/>
  <c r="M177" i="3"/>
  <c r="U177" i="3" s="1"/>
  <c r="L177" i="3"/>
  <c r="K177" i="3"/>
  <c r="J177" i="3"/>
  <c r="T177" i="3" s="1"/>
  <c r="I177" i="3"/>
  <c r="H177" i="3"/>
  <c r="G177" i="3"/>
  <c r="S177" i="3" s="1"/>
  <c r="N176" i="3"/>
  <c r="M176" i="3"/>
  <c r="U176" i="3" s="1"/>
  <c r="L176" i="3"/>
  <c r="K176" i="3"/>
  <c r="J176" i="3"/>
  <c r="T176" i="3" s="1"/>
  <c r="I176" i="3"/>
  <c r="H176" i="3"/>
  <c r="G176" i="3"/>
  <c r="N175" i="3"/>
  <c r="M175" i="3"/>
  <c r="U175" i="3" s="1"/>
  <c r="L175" i="3"/>
  <c r="K175" i="3"/>
  <c r="J175" i="3"/>
  <c r="T175" i="3" s="1"/>
  <c r="I175" i="3"/>
  <c r="H175" i="3"/>
  <c r="G175" i="3"/>
  <c r="S175" i="3" s="1"/>
  <c r="N174" i="3"/>
  <c r="M174" i="3"/>
  <c r="L174" i="3"/>
  <c r="K174" i="3"/>
  <c r="J174" i="3"/>
  <c r="T174" i="3" s="1"/>
  <c r="I174" i="3"/>
  <c r="H174" i="3"/>
  <c r="G174" i="3"/>
  <c r="S174" i="3" s="1"/>
  <c r="N173" i="3"/>
  <c r="M173" i="3"/>
  <c r="U173" i="3" s="1"/>
  <c r="L173" i="3"/>
  <c r="K173" i="3"/>
  <c r="J173" i="3"/>
  <c r="T173" i="3" s="1"/>
  <c r="I173" i="3"/>
  <c r="H173" i="3"/>
  <c r="G173" i="3"/>
  <c r="S173" i="3" s="1"/>
  <c r="N172" i="3"/>
  <c r="M172" i="3"/>
  <c r="U172" i="3" s="1"/>
  <c r="L172" i="3"/>
  <c r="K172" i="3"/>
  <c r="J172" i="3"/>
  <c r="T172" i="3" s="1"/>
  <c r="I172" i="3"/>
  <c r="H172" i="3"/>
  <c r="G172" i="3"/>
  <c r="S172" i="3" s="1"/>
  <c r="N171" i="3"/>
  <c r="M171" i="3"/>
  <c r="U171" i="3" s="1"/>
  <c r="L171" i="3"/>
  <c r="K171" i="3"/>
  <c r="J171" i="3"/>
  <c r="T171" i="3" s="1"/>
  <c r="I171" i="3"/>
  <c r="H171" i="3"/>
  <c r="G171" i="3"/>
  <c r="N170" i="3"/>
  <c r="M170" i="3"/>
  <c r="U170" i="3" s="1"/>
  <c r="L170" i="3"/>
  <c r="K170" i="3"/>
  <c r="J170" i="3"/>
  <c r="T170" i="3" s="1"/>
  <c r="I170" i="3"/>
  <c r="H170" i="3"/>
  <c r="G170" i="3"/>
  <c r="S170" i="3" s="1"/>
  <c r="N169" i="3"/>
  <c r="M169" i="3"/>
  <c r="U169" i="3" s="1"/>
  <c r="L169" i="3"/>
  <c r="K169" i="3"/>
  <c r="J169" i="3"/>
  <c r="T169" i="3" s="1"/>
  <c r="I169" i="3"/>
  <c r="H169" i="3"/>
  <c r="G169" i="3"/>
  <c r="S169" i="3" s="1"/>
  <c r="N168" i="3"/>
  <c r="M168" i="3"/>
  <c r="U168" i="3" s="1"/>
  <c r="L168" i="3"/>
  <c r="K168" i="3"/>
  <c r="J168" i="3"/>
  <c r="T168" i="3" s="1"/>
  <c r="I168" i="3"/>
  <c r="H168" i="3"/>
  <c r="G168" i="3"/>
  <c r="S168" i="3" s="1"/>
  <c r="N167" i="3"/>
  <c r="M167" i="3"/>
  <c r="U167" i="3" s="1"/>
  <c r="L167" i="3"/>
  <c r="K167" i="3"/>
  <c r="J167" i="3"/>
  <c r="T167" i="3" s="1"/>
  <c r="I167" i="3"/>
  <c r="H167" i="3"/>
  <c r="G167" i="3"/>
  <c r="S167" i="3" s="1"/>
  <c r="N166" i="3"/>
  <c r="M166" i="3"/>
  <c r="L166" i="3"/>
  <c r="K166" i="3"/>
  <c r="J166" i="3"/>
  <c r="T166" i="3" s="1"/>
  <c r="I166" i="3"/>
  <c r="H166" i="3"/>
  <c r="G166" i="3"/>
  <c r="S166" i="3" s="1"/>
  <c r="N165" i="3"/>
  <c r="M165" i="3"/>
  <c r="L165" i="3"/>
  <c r="K165" i="3"/>
  <c r="J165" i="3"/>
  <c r="T165" i="3" s="1"/>
  <c r="I165" i="3"/>
  <c r="H165" i="3"/>
  <c r="G165" i="3"/>
  <c r="S165" i="3" s="1"/>
  <c r="N164" i="3"/>
  <c r="M164" i="3" s="1"/>
  <c r="U164" i="3" s="1"/>
  <c r="L164" i="3"/>
  <c r="J164" i="3" s="1"/>
  <c r="T164" i="3" s="1"/>
  <c r="K164" i="3"/>
  <c r="I164" i="3"/>
  <c r="H164" i="3"/>
  <c r="G164" i="3"/>
  <c r="S164" i="3" s="1"/>
  <c r="N163" i="3"/>
  <c r="M163" i="3" s="1"/>
  <c r="U163" i="3" s="1"/>
  <c r="L163" i="3"/>
  <c r="J163" i="3" s="1"/>
  <c r="T163" i="3" s="1"/>
  <c r="K163" i="3"/>
  <c r="I163" i="3"/>
  <c r="H163" i="3"/>
  <c r="G163" i="3"/>
  <c r="S163" i="3" s="1"/>
  <c r="N162" i="3"/>
  <c r="M162" i="3" s="1"/>
  <c r="U162" i="3" s="1"/>
  <c r="L162" i="3"/>
  <c r="K162" i="3"/>
  <c r="J162" i="3"/>
  <c r="T162" i="3" s="1"/>
  <c r="I162" i="3"/>
  <c r="H162" i="3"/>
  <c r="G162" i="3" s="1"/>
  <c r="S162" i="3" s="1"/>
  <c r="N161" i="3"/>
  <c r="M161" i="3" s="1"/>
  <c r="U161" i="3" s="1"/>
  <c r="L161" i="3"/>
  <c r="J161" i="3" s="1"/>
  <c r="T161" i="3" s="1"/>
  <c r="K161" i="3"/>
  <c r="I161" i="3"/>
  <c r="H161" i="3"/>
  <c r="G161" i="3" s="1"/>
  <c r="S161" i="3" s="1"/>
  <c r="N160" i="3"/>
  <c r="M160" i="3" s="1"/>
  <c r="U160" i="3" s="1"/>
  <c r="L160" i="3"/>
  <c r="J160" i="3" s="1"/>
  <c r="T160" i="3" s="1"/>
  <c r="K160" i="3"/>
  <c r="I160" i="3"/>
  <c r="H160" i="3"/>
  <c r="G160" i="3" s="1"/>
  <c r="S160" i="3" s="1"/>
  <c r="N159" i="3"/>
  <c r="M159" i="3" s="1"/>
  <c r="U159" i="3" s="1"/>
  <c r="L159" i="3"/>
  <c r="J159" i="3" s="1"/>
  <c r="T159" i="3" s="1"/>
  <c r="K159" i="3"/>
  <c r="I159" i="3"/>
  <c r="H159" i="3"/>
  <c r="G159" i="3"/>
  <c r="S159" i="3" s="1"/>
  <c r="N158" i="3"/>
  <c r="M158" i="3" s="1"/>
  <c r="U158" i="3" s="1"/>
  <c r="L158" i="3"/>
  <c r="K158" i="3"/>
  <c r="J158" i="3"/>
  <c r="T158" i="3" s="1"/>
  <c r="I158" i="3"/>
  <c r="H158" i="3"/>
  <c r="G158" i="3" s="1"/>
  <c r="S158" i="3" s="1"/>
  <c r="N157" i="3"/>
  <c r="M157" i="3" s="1"/>
  <c r="U157" i="3" s="1"/>
  <c r="L157" i="3"/>
  <c r="J157" i="3" s="1"/>
  <c r="T157" i="3" s="1"/>
  <c r="K157" i="3"/>
  <c r="I157" i="3"/>
  <c r="H157" i="3"/>
  <c r="G157" i="3" s="1"/>
  <c r="S157" i="3" s="1"/>
  <c r="N156" i="3"/>
  <c r="M156" i="3" s="1"/>
  <c r="U156" i="3" s="1"/>
  <c r="L156" i="3"/>
  <c r="J156" i="3" s="1"/>
  <c r="T156" i="3" s="1"/>
  <c r="K156" i="3"/>
  <c r="I156" i="3"/>
  <c r="H156" i="3"/>
  <c r="G156" i="3"/>
  <c r="S156" i="3" s="1"/>
  <c r="N155" i="3"/>
  <c r="M155" i="3" s="1"/>
  <c r="U155" i="3" s="1"/>
  <c r="L155" i="3"/>
  <c r="J155" i="3" s="1"/>
  <c r="T155" i="3" s="1"/>
  <c r="K155" i="3"/>
  <c r="I155" i="3"/>
  <c r="H155" i="3"/>
  <c r="G155" i="3" s="1"/>
  <c r="S155" i="3" s="1"/>
  <c r="N154" i="3"/>
  <c r="M154" i="3" s="1"/>
  <c r="U154" i="3" s="1"/>
  <c r="L154" i="3"/>
  <c r="J154" i="3" s="1"/>
  <c r="T154" i="3" s="1"/>
  <c r="K154" i="3"/>
  <c r="I154" i="3"/>
  <c r="H154" i="3"/>
  <c r="G154" i="3"/>
  <c r="S154" i="3" s="1"/>
  <c r="N153" i="3"/>
  <c r="M153" i="3"/>
  <c r="U153" i="3" s="1"/>
  <c r="L153" i="3"/>
  <c r="K153" i="3"/>
  <c r="J153" i="3"/>
  <c r="T153" i="3" s="1"/>
  <c r="I153" i="3"/>
  <c r="H153" i="3"/>
  <c r="G153" i="3"/>
  <c r="S153" i="3" s="1"/>
  <c r="N152" i="3"/>
  <c r="M152" i="3"/>
  <c r="U152" i="3" s="1"/>
  <c r="L152" i="3"/>
  <c r="K152" i="3"/>
  <c r="J152" i="3"/>
  <c r="T152" i="3" s="1"/>
  <c r="I152" i="3"/>
  <c r="H152" i="3"/>
  <c r="G152" i="3"/>
  <c r="S152" i="3" s="1"/>
  <c r="N151" i="3"/>
  <c r="M151" i="3" s="1"/>
  <c r="U151" i="3" s="1"/>
  <c r="L151" i="3"/>
  <c r="J151" i="3" s="1"/>
  <c r="T151" i="3" s="1"/>
  <c r="K151" i="3"/>
  <c r="I151" i="3"/>
  <c r="H151" i="3"/>
  <c r="G151" i="3" s="1"/>
  <c r="S151" i="3" s="1"/>
  <c r="N150" i="3"/>
  <c r="M150" i="3"/>
  <c r="U150" i="3" s="1"/>
  <c r="L150" i="3"/>
  <c r="K150" i="3"/>
  <c r="J150" i="3"/>
  <c r="T150" i="3" s="1"/>
  <c r="I150" i="3"/>
  <c r="H150" i="3"/>
  <c r="G150" i="3"/>
  <c r="S150" i="3" s="1"/>
  <c r="N149" i="3"/>
  <c r="M149" i="3"/>
  <c r="U149" i="3" s="1"/>
  <c r="L149" i="3"/>
  <c r="K149" i="3"/>
  <c r="J149" i="3"/>
  <c r="I149" i="3"/>
  <c r="H149" i="3"/>
  <c r="G149" i="3"/>
  <c r="S149" i="3" s="1"/>
  <c r="N148" i="3"/>
  <c r="M148" i="3" s="1"/>
  <c r="U148" i="3" s="1"/>
  <c r="L148" i="3"/>
  <c r="J148" i="3" s="1"/>
  <c r="T148" i="3" s="1"/>
  <c r="K148" i="3"/>
  <c r="I148" i="3"/>
  <c r="H148" i="3"/>
  <c r="G148" i="3" s="1"/>
  <c r="S148" i="3" s="1"/>
  <c r="N147" i="3"/>
  <c r="M147" i="3" s="1"/>
  <c r="U147" i="3" s="1"/>
  <c r="L147" i="3"/>
  <c r="J147" i="3" s="1"/>
  <c r="T147" i="3" s="1"/>
  <c r="K147" i="3"/>
  <c r="I147" i="3"/>
  <c r="H147" i="3"/>
  <c r="G147" i="3" s="1"/>
  <c r="S147" i="3" s="1"/>
  <c r="N146" i="3"/>
  <c r="M146" i="3" s="1"/>
  <c r="U146" i="3" s="1"/>
  <c r="L146" i="3"/>
  <c r="J146" i="3" s="1"/>
  <c r="T146" i="3" s="1"/>
  <c r="K146" i="3"/>
  <c r="I146" i="3"/>
  <c r="H146" i="3"/>
  <c r="G146" i="3"/>
  <c r="S146" i="3" s="1"/>
  <c r="N145" i="3"/>
  <c r="M145" i="3"/>
  <c r="U145" i="3" s="1"/>
  <c r="L145" i="3"/>
  <c r="K145" i="3"/>
  <c r="J145" i="3"/>
  <c r="T145" i="3" s="1"/>
  <c r="I145" i="3"/>
  <c r="H145" i="3"/>
  <c r="G145" i="3"/>
  <c r="S145" i="3" s="1"/>
  <c r="N144" i="3"/>
  <c r="M144" i="3"/>
  <c r="L144" i="3"/>
  <c r="K144" i="3"/>
  <c r="J144" i="3"/>
  <c r="T144" i="3" s="1"/>
  <c r="I144" i="3"/>
  <c r="H144" i="3"/>
  <c r="G144" i="3"/>
  <c r="S144" i="3" s="1"/>
  <c r="N143" i="3"/>
  <c r="M143" i="3"/>
  <c r="U143" i="3" s="1"/>
  <c r="L143" i="3"/>
  <c r="K143" i="3"/>
  <c r="J143" i="3"/>
  <c r="T143" i="3" s="1"/>
  <c r="I143" i="3"/>
  <c r="H143" i="3"/>
  <c r="G143" i="3"/>
  <c r="S143" i="3" s="1"/>
  <c r="N142" i="3"/>
  <c r="M142" i="3"/>
  <c r="U142" i="3" s="1"/>
  <c r="L142" i="3"/>
  <c r="K142" i="3"/>
  <c r="J142" i="3"/>
  <c r="T142" i="3" s="1"/>
  <c r="I142" i="3"/>
  <c r="H142" i="3"/>
  <c r="G142" i="3"/>
  <c r="S142" i="3" s="1"/>
  <c r="N141" i="3"/>
  <c r="M141" i="3" s="1"/>
  <c r="U141" i="3" s="1"/>
  <c r="L141" i="3"/>
  <c r="J141" i="3" s="1"/>
  <c r="T141" i="3" s="1"/>
  <c r="K141" i="3"/>
  <c r="I141" i="3"/>
  <c r="H141" i="3"/>
  <c r="G141" i="3" s="1"/>
  <c r="S141" i="3" s="1"/>
  <c r="N140" i="3"/>
  <c r="M140" i="3" s="1"/>
  <c r="U140" i="3" s="1"/>
  <c r="L140" i="3"/>
  <c r="J140" i="3" s="1"/>
  <c r="T140" i="3" s="1"/>
  <c r="K140" i="3"/>
  <c r="I140" i="3"/>
  <c r="H140" i="3"/>
  <c r="G140" i="3" s="1"/>
  <c r="S140" i="3" s="1"/>
  <c r="N139" i="3"/>
  <c r="M139" i="3" s="1"/>
  <c r="U139" i="3" s="1"/>
  <c r="L139" i="3"/>
  <c r="K139" i="3"/>
  <c r="J139" i="3"/>
  <c r="T139" i="3" s="1"/>
  <c r="I139" i="3"/>
  <c r="H139" i="3"/>
  <c r="G139" i="3"/>
  <c r="S139" i="3" s="1"/>
  <c r="N138" i="3"/>
  <c r="M138" i="3"/>
  <c r="U138" i="3" s="1"/>
  <c r="L138" i="3"/>
  <c r="K138" i="3"/>
  <c r="J138" i="3"/>
  <c r="T138" i="3" s="1"/>
  <c r="I138" i="3"/>
  <c r="H138" i="3"/>
  <c r="G138" i="3"/>
  <c r="S138" i="3" s="1"/>
  <c r="N137" i="3"/>
  <c r="M137" i="3"/>
  <c r="U137" i="3" s="1"/>
  <c r="L137" i="3"/>
  <c r="K137" i="3"/>
  <c r="J137" i="3"/>
  <c r="T137" i="3" s="1"/>
  <c r="I137" i="3"/>
  <c r="H137" i="3"/>
  <c r="G137" i="3"/>
  <c r="S137" i="3" s="1"/>
  <c r="N136" i="3"/>
  <c r="M136" i="3" s="1"/>
  <c r="U136" i="3" s="1"/>
  <c r="L136" i="3"/>
  <c r="K136" i="3"/>
  <c r="J136" i="3"/>
  <c r="T136" i="3" s="1"/>
  <c r="I136" i="3"/>
  <c r="H136" i="3"/>
  <c r="G136" i="3"/>
  <c r="S136" i="3" s="1"/>
  <c r="N135" i="3"/>
  <c r="M135" i="3" s="1"/>
  <c r="U135" i="3" s="1"/>
  <c r="L135" i="3"/>
  <c r="J135" i="3" s="1"/>
  <c r="T135" i="3" s="1"/>
  <c r="K135" i="3"/>
  <c r="I135" i="3"/>
  <c r="H135" i="3"/>
  <c r="G135" i="3" s="1"/>
  <c r="S135" i="3" s="1"/>
  <c r="N134" i="3"/>
  <c r="M134" i="3" s="1"/>
  <c r="U134" i="3" s="1"/>
  <c r="L134" i="3"/>
  <c r="J134" i="3" s="1"/>
  <c r="T134" i="3" s="1"/>
  <c r="K134" i="3"/>
  <c r="I134" i="3"/>
  <c r="H134" i="3"/>
  <c r="G134" i="3" s="1"/>
  <c r="S134" i="3" s="1"/>
  <c r="N133" i="3"/>
  <c r="M133" i="3" s="1"/>
  <c r="U133" i="3" s="1"/>
  <c r="L133" i="3"/>
  <c r="K133" i="3"/>
  <c r="J133" i="3"/>
  <c r="T133" i="3" s="1"/>
  <c r="I133" i="3"/>
  <c r="H133" i="3"/>
  <c r="G133" i="3"/>
  <c r="S133" i="3" s="1"/>
  <c r="N132" i="3"/>
  <c r="M132" i="3" s="1"/>
  <c r="U132" i="3" s="1"/>
  <c r="L132" i="3"/>
  <c r="K132" i="3"/>
  <c r="J132" i="3"/>
  <c r="T132" i="3" s="1"/>
  <c r="I132" i="3"/>
  <c r="H132" i="3"/>
  <c r="G132" i="3"/>
  <c r="S132" i="3" s="1"/>
  <c r="N131" i="3"/>
  <c r="M131" i="3" s="1"/>
  <c r="U131" i="3" s="1"/>
  <c r="L131" i="3"/>
  <c r="J131" i="3" s="1"/>
  <c r="T131" i="3" s="1"/>
  <c r="K131" i="3"/>
  <c r="I131" i="3"/>
  <c r="H131" i="3"/>
  <c r="G131" i="3" s="1"/>
  <c r="S131" i="3" s="1"/>
  <c r="N130" i="3"/>
  <c r="M130" i="3"/>
  <c r="U130" i="3" s="1"/>
  <c r="L130" i="3"/>
  <c r="K130" i="3"/>
  <c r="J130" i="3"/>
  <c r="T130" i="3" s="1"/>
  <c r="I130" i="3"/>
  <c r="H130" i="3"/>
  <c r="G130" i="3"/>
  <c r="S130" i="3" s="1"/>
  <c r="N129" i="3"/>
  <c r="M129" i="3"/>
  <c r="U129" i="3" s="1"/>
  <c r="L129" i="3"/>
  <c r="K129" i="3"/>
  <c r="J129" i="3"/>
  <c r="T129" i="3" s="1"/>
  <c r="I129" i="3"/>
  <c r="H129" i="3"/>
  <c r="G129" i="3"/>
  <c r="S129" i="3" s="1"/>
  <c r="N128" i="3"/>
  <c r="M128" i="3"/>
  <c r="U128" i="3" s="1"/>
  <c r="L128" i="3"/>
  <c r="K128" i="3"/>
  <c r="J128" i="3"/>
  <c r="T128" i="3" s="1"/>
  <c r="I128" i="3"/>
  <c r="H128" i="3"/>
  <c r="G128" i="3"/>
  <c r="S128" i="3" s="1"/>
  <c r="N127" i="3"/>
  <c r="M127" i="3"/>
  <c r="L127" i="3"/>
  <c r="K127" i="3"/>
  <c r="J127" i="3"/>
  <c r="T127" i="3" s="1"/>
  <c r="I127" i="3"/>
  <c r="H127" i="3"/>
  <c r="G127" i="3"/>
  <c r="S127" i="3" s="1"/>
  <c r="N126" i="3"/>
  <c r="M126" i="3"/>
  <c r="U126" i="3" s="1"/>
  <c r="L126" i="3"/>
  <c r="K126" i="3"/>
  <c r="J126" i="3"/>
  <c r="T126" i="3" s="1"/>
  <c r="I126" i="3"/>
  <c r="H126" i="3"/>
  <c r="G126" i="3"/>
  <c r="S126" i="3" s="1"/>
  <c r="N125" i="3"/>
  <c r="M125" i="3"/>
  <c r="U125" i="3" s="1"/>
  <c r="L125" i="3"/>
  <c r="K125" i="3"/>
  <c r="J125" i="3"/>
  <c r="T125" i="3" s="1"/>
  <c r="I125" i="3"/>
  <c r="H125" i="3"/>
  <c r="G125" i="3"/>
  <c r="S125" i="3" s="1"/>
  <c r="N124" i="3"/>
  <c r="M124" i="3"/>
  <c r="U124" i="3" s="1"/>
  <c r="L124" i="3"/>
  <c r="K124" i="3"/>
  <c r="J124" i="3"/>
  <c r="T124" i="3" s="1"/>
  <c r="I124" i="3"/>
  <c r="H124" i="3"/>
  <c r="G124" i="3"/>
  <c r="S124" i="3" s="1"/>
  <c r="N123" i="3"/>
  <c r="M123" i="3"/>
  <c r="U123" i="3" s="1"/>
  <c r="L123" i="3"/>
  <c r="K123" i="3"/>
  <c r="J123" i="3"/>
  <c r="T123" i="3" s="1"/>
  <c r="I123" i="3"/>
  <c r="H123" i="3"/>
  <c r="G123" i="3"/>
  <c r="S123" i="3" s="1"/>
  <c r="N122" i="3"/>
  <c r="M122" i="3" s="1"/>
  <c r="U122" i="3" s="1"/>
  <c r="L122" i="3"/>
  <c r="J122" i="3" s="1"/>
  <c r="T122" i="3" s="1"/>
  <c r="K122" i="3"/>
  <c r="I122" i="3"/>
  <c r="H122" i="3"/>
  <c r="G122" i="3" s="1"/>
  <c r="S122" i="3" s="1"/>
  <c r="N121" i="3"/>
  <c r="M121" i="3"/>
  <c r="U121" i="3" s="1"/>
  <c r="L121" i="3"/>
  <c r="K121" i="3"/>
  <c r="J121" i="3"/>
  <c r="T121" i="3" s="1"/>
  <c r="I121" i="3"/>
  <c r="H121" i="3"/>
  <c r="G121" i="3"/>
  <c r="S121" i="3" s="1"/>
  <c r="N120" i="3"/>
  <c r="M120" i="3"/>
  <c r="U120" i="3" s="1"/>
  <c r="L120" i="3"/>
  <c r="K120" i="3"/>
  <c r="J120" i="3"/>
  <c r="T120" i="3" s="1"/>
  <c r="I120" i="3"/>
  <c r="H120" i="3"/>
  <c r="G120" i="3"/>
  <c r="S120" i="3" s="1"/>
  <c r="N119" i="3"/>
  <c r="M119" i="3"/>
  <c r="U119" i="3" s="1"/>
  <c r="L119" i="3"/>
  <c r="K119" i="3"/>
  <c r="J119" i="3"/>
  <c r="T119" i="3" s="1"/>
  <c r="I119" i="3"/>
  <c r="H119" i="3"/>
  <c r="G119" i="3"/>
  <c r="S119" i="3" s="1"/>
  <c r="N118" i="3"/>
  <c r="M118" i="3"/>
  <c r="U118" i="3" s="1"/>
  <c r="L118" i="3"/>
  <c r="K118" i="3"/>
  <c r="J118" i="3"/>
  <c r="T118" i="3" s="1"/>
  <c r="I118" i="3"/>
  <c r="H118" i="3"/>
  <c r="G118" i="3"/>
  <c r="S118" i="3" s="1"/>
  <c r="N117" i="3"/>
  <c r="M117" i="3"/>
  <c r="U117" i="3" s="1"/>
  <c r="L117" i="3"/>
  <c r="K117" i="3"/>
  <c r="J117" i="3"/>
  <c r="T117" i="3" s="1"/>
  <c r="I117" i="3"/>
  <c r="H117" i="3"/>
  <c r="G117" i="3"/>
  <c r="S117" i="3" s="1"/>
  <c r="N116" i="3"/>
  <c r="M116" i="3" s="1"/>
  <c r="U116" i="3" s="1"/>
  <c r="L116" i="3"/>
  <c r="J116" i="3" s="1"/>
  <c r="T116" i="3" s="1"/>
  <c r="K116" i="3"/>
  <c r="I116" i="3"/>
  <c r="H116" i="3"/>
  <c r="G116" i="3"/>
  <c r="S116" i="3" s="1"/>
  <c r="N115" i="3"/>
  <c r="M115" i="3"/>
  <c r="U115" i="3" s="1"/>
  <c r="L115" i="3"/>
  <c r="K115" i="3"/>
  <c r="J115" i="3"/>
  <c r="T115" i="3" s="1"/>
  <c r="I115" i="3"/>
  <c r="H115" i="3"/>
  <c r="G115" i="3"/>
  <c r="S115" i="3" s="1"/>
  <c r="N114" i="3"/>
  <c r="M114" i="3"/>
  <c r="U114" i="3" s="1"/>
  <c r="L114" i="3"/>
  <c r="K114" i="3"/>
  <c r="J114" i="3"/>
  <c r="T114" i="3" s="1"/>
  <c r="I114" i="3"/>
  <c r="H114" i="3"/>
  <c r="G114" i="3"/>
  <c r="S114" i="3" s="1"/>
  <c r="N113" i="3"/>
  <c r="M113" i="3"/>
  <c r="U113" i="3" s="1"/>
  <c r="L113" i="3"/>
  <c r="K113" i="3"/>
  <c r="J113" i="3"/>
  <c r="T113" i="3" s="1"/>
  <c r="I113" i="3"/>
  <c r="H113" i="3"/>
  <c r="G113" i="3"/>
  <c r="S113" i="3" s="1"/>
  <c r="N112" i="3"/>
  <c r="M112" i="3"/>
  <c r="U112" i="3" s="1"/>
  <c r="L112" i="3"/>
  <c r="K112" i="3"/>
  <c r="J112" i="3"/>
  <c r="T112" i="3" s="1"/>
  <c r="I112" i="3"/>
  <c r="H112" i="3"/>
  <c r="G112" i="3"/>
  <c r="S112" i="3" s="1"/>
  <c r="N111" i="3"/>
  <c r="M111" i="3" s="1"/>
  <c r="U111" i="3" s="1"/>
  <c r="L111" i="3"/>
  <c r="J111" i="3" s="1"/>
  <c r="T111" i="3" s="1"/>
  <c r="K111" i="3"/>
  <c r="I111" i="3"/>
  <c r="H111" i="3"/>
  <c r="G111" i="3" s="1"/>
  <c r="S111" i="3" s="1"/>
  <c r="N110" i="3"/>
  <c r="M110" i="3"/>
  <c r="L110" i="3"/>
  <c r="K110" i="3"/>
  <c r="J110" i="3"/>
  <c r="T110" i="3" s="1"/>
  <c r="I110" i="3"/>
  <c r="H110" i="3"/>
  <c r="G110" i="3"/>
  <c r="S110" i="3" s="1"/>
  <c r="N109" i="3"/>
  <c r="M109" i="3"/>
  <c r="U109" i="3" s="1"/>
  <c r="L109" i="3"/>
  <c r="K109" i="3"/>
  <c r="J109" i="3"/>
  <c r="T109" i="3" s="1"/>
  <c r="I109" i="3"/>
  <c r="H109" i="3"/>
  <c r="G109" i="3"/>
  <c r="S109" i="3" s="1"/>
  <c r="N108" i="3"/>
  <c r="M108" i="3"/>
  <c r="U108" i="3" s="1"/>
  <c r="L108" i="3"/>
  <c r="K108" i="3"/>
  <c r="J108" i="3"/>
  <c r="T108" i="3" s="1"/>
  <c r="I108" i="3"/>
  <c r="H108" i="3"/>
  <c r="G108" i="3"/>
  <c r="S108" i="3" s="1"/>
  <c r="N107" i="3"/>
  <c r="M107" i="3"/>
  <c r="U107" i="3" s="1"/>
  <c r="L107" i="3"/>
  <c r="K107" i="3"/>
  <c r="J107" i="3"/>
  <c r="T107" i="3" s="1"/>
  <c r="I107" i="3"/>
  <c r="H107" i="3"/>
  <c r="G107" i="3"/>
  <c r="S107" i="3" s="1"/>
  <c r="N106" i="3"/>
  <c r="M106" i="3"/>
  <c r="L106" i="3"/>
  <c r="K106" i="3"/>
  <c r="J106" i="3"/>
  <c r="T106" i="3" s="1"/>
  <c r="I106" i="3"/>
  <c r="H106" i="3"/>
  <c r="G106" i="3"/>
  <c r="S106" i="3" s="1"/>
  <c r="N105" i="3"/>
  <c r="M105" i="3"/>
  <c r="U105" i="3" s="1"/>
  <c r="L105" i="3"/>
  <c r="K105" i="3"/>
  <c r="J105" i="3"/>
  <c r="T105" i="3" s="1"/>
  <c r="I105" i="3"/>
  <c r="H105" i="3"/>
  <c r="G105" i="3"/>
  <c r="S105" i="3" s="1"/>
  <c r="N104" i="3"/>
  <c r="M104" i="3" s="1"/>
  <c r="U104" i="3" s="1"/>
  <c r="L104" i="3"/>
  <c r="J104" i="3" s="1"/>
  <c r="T104" i="3" s="1"/>
  <c r="K104" i="3"/>
  <c r="I104" i="3"/>
  <c r="H104" i="3"/>
  <c r="G104" i="3" s="1"/>
  <c r="S104" i="3" s="1"/>
  <c r="N103" i="3"/>
  <c r="M103" i="3" s="1"/>
  <c r="U103" i="3" s="1"/>
  <c r="L103" i="3"/>
  <c r="J103" i="3" s="1"/>
  <c r="T103" i="3" s="1"/>
  <c r="K103" i="3"/>
  <c r="I103" i="3"/>
  <c r="H103" i="3"/>
  <c r="G103" i="3" s="1"/>
  <c r="S103" i="3" s="1"/>
  <c r="N102" i="3"/>
  <c r="M102" i="3" s="1"/>
  <c r="L102" i="3"/>
  <c r="J102" i="3" s="1"/>
  <c r="T102" i="3" s="1"/>
  <c r="K102" i="3"/>
  <c r="I102" i="3"/>
  <c r="H102" i="3"/>
  <c r="G102" i="3"/>
  <c r="S102" i="3" s="1"/>
  <c r="N101" i="3"/>
  <c r="M101" i="3" s="1"/>
  <c r="U101" i="3" s="1"/>
  <c r="L101" i="3"/>
  <c r="J101" i="3" s="1"/>
  <c r="T101" i="3" s="1"/>
  <c r="K101" i="3"/>
  <c r="I101" i="3"/>
  <c r="H101" i="3"/>
  <c r="G101" i="3" s="1"/>
  <c r="S101" i="3" s="1"/>
  <c r="N100" i="3"/>
  <c r="M100" i="3" s="1"/>
  <c r="U100" i="3" s="1"/>
  <c r="L100" i="3"/>
  <c r="K100" i="3"/>
  <c r="J100" i="3"/>
  <c r="T100" i="3" s="1"/>
  <c r="I100" i="3"/>
  <c r="H100" i="3"/>
  <c r="G100" i="3" s="1"/>
  <c r="S100" i="3" s="1"/>
  <c r="N99" i="3"/>
  <c r="M99" i="3" s="1"/>
  <c r="U99" i="3" s="1"/>
  <c r="L99" i="3"/>
  <c r="J99" i="3" s="1"/>
  <c r="T99" i="3" s="1"/>
  <c r="K99" i="3"/>
  <c r="I99" i="3"/>
  <c r="H99" i="3"/>
  <c r="G99" i="3"/>
  <c r="S99" i="3" s="1"/>
  <c r="N98" i="3"/>
  <c r="M98" i="3" s="1"/>
  <c r="U98" i="3" s="1"/>
  <c r="L98" i="3"/>
  <c r="J98" i="3" s="1"/>
  <c r="T98" i="3" s="1"/>
  <c r="K98" i="3"/>
  <c r="I98" i="3"/>
  <c r="H98" i="3"/>
  <c r="G98" i="3"/>
  <c r="S98" i="3" s="1"/>
  <c r="N97" i="3"/>
  <c r="M97" i="3" s="1"/>
  <c r="U97" i="3" s="1"/>
  <c r="L97" i="3"/>
  <c r="K97" i="3"/>
  <c r="J97" i="3"/>
  <c r="T97" i="3" s="1"/>
  <c r="I97" i="3"/>
  <c r="H97" i="3"/>
  <c r="G97" i="3" s="1"/>
  <c r="S97" i="3" s="1"/>
  <c r="N96" i="3"/>
  <c r="M96" i="3" s="1"/>
  <c r="U96" i="3" s="1"/>
  <c r="L96" i="3"/>
  <c r="J96" i="3" s="1"/>
  <c r="T96" i="3" s="1"/>
  <c r="K96" i="3"/>
  <c r="I96" i="3"/>
  <c r="H96" i="3"/>
  <c r="G96" i="3" s="1"/>
  <c r="S96" i="3" s="1"/>
  <c r="N95" i="3"/>
  <c r="M95" i="3" s="1"/>
  <c r="U95" i="3" s="1"/>
  <c r="L95" i="3"/>
  <c r="J95" i="3" s="1"/>
  <c r="T95" i="3" s="1"/>
  <c r="K95" i="3"/>
  <c r="I95" i="3"/>
  <c r="H95" i="3"/>
  <c r="G95" i="3" s="1"/>
  <c r="S95" i="3" s="1"/>
  <c r="N94" i="3"/>
  <c r="M94" i="3"/>
  <c r="U94" i="3" s="1"/>
  <c r="L94" i="3"/>
  <c r="J94" i="3" s="1"/>
  <c r="T94" i="3" s="1"/>
  <c r="K94" i="3"/>
  <c r="I94" i="3"/>
  <c r="H94" i="3"/>
  <c r="G94" i="3"/>
  <c r="S94" i="3" s="1"/>
  <c r="N93" i="3"/>
  <c r="M93" i="3"/>
  <c r="U93" i="3" s="1"/>
  <c r="L93" i="3"/>
  <c r="J93" i="3" s="1"/>
  <c r="T93" i="3" s="1"/>
  <c r="K93" i="3"/>
  <c r="I93" i="3"/>
  <c r="H93" i="3"/>
  <c r="G93" i="3"/>
  <c r="S93" i="3" s="1"/>
  <c r="N92" i="3"/>
  <c r="M92" i="3" s="1"/>
  <c r="U92" i="3" s="1"/>
  <c r="L92" i="3"/>
  <c r="J92" i="3" s="1"/>
  <c r="T92" i="3" s="1"/>
  <c r="K92" i="3"/>
  <c r="I92" i="3"/>
  <c r="H92" i="3"/>
  <c r="G92" i="3" s="1"/>
  <c r="S92" i="3" s="1"/>
  <c r="N91" i="3"/>
  <c r="M91" i="3"/>
  <c r="U91" i="3" s="1"/>
  <c r="L91" i="3"/>
  <c r="J91" i="3" s="1"/>
  <c r="T91" i="3" s="1"/>
  <c r="K91" i="3"/>
  <c r="I91" i="3"/>
  <c r="H91" i="3"/>
  <c r="G91" i="3" s="1"/>
  <c r="S91" i="3" s="1"/>
  <c r="N90" i="3"/>
  <c r="M90" i="3"/>
  <c r="U90" i="3" s="1"/>
  <c r="L90" i="3"/>
  <c r="J90" i="3" s="1"/>
  <c r="T90" i="3" s="1"/>
  <c r="K90" i="3"/>
  <c r="I90" i="3"/>
  <c r="H90" i="3"/>
  <c r="G90" i="3" s="1"/>
  <c r="S90" i="3" s="1"/>
  <c r="N89" i="3"/>
  <c r="M89" i="3"/>
  <c r="U89" i="3" s="1"/>
  <c r="L89" i="3"/>
  <c r="J89" i="3" s="1"/>
  <c r="T89" i="3" s="1"/>
  <c r="K89" i="3"/>
  <c r="I89" i="3"/>
  <c r="H89" i="3"/>
  <c r="G89" i="3" s="1"/>
  <c r="S89" i="3" s="1"/>
  <c r="N88" i="3"/>
  <c r="M88" i="3" s="1"/>
  <c r="U88" i="3" s="1"/>
  <c r="L88" i="3"/>
  <c r="J88" i="3" s="1"/>
  <c r="T88" i="3" s="1"/>
  <c r="K88" i="3"/>
  <c r="I88" i="3"/>
  <c r="H88" i="3"/>
  <c r="G88" i="3" s="1"/>
  <c r="S88" i="3" s="1"/>
  <c r="N87" i="3"/>
  <c r="M87" i="3"/>
  <c r="U87" i="3" s="1"/>
  <c r="L87" i="3"/>
  <c r="J87" i="3" s="1"/>
  <c r="T87" i="3" s="1"/>
  <c r="K87" i="3"/>
  <c r="I87" i="3"/>
  <c r="H87" i="3"/>
  <c r="G87" i="3" s="1"/>
  <c r="S87" i="3" s="1"/>
  <c r="N86" i="3"/>
  <c r="M86" i="3"/>
  <c r="U86" i="3" s="1"/>
  <c r="L86" i="3"/>
  <c r="J86" i="3" s="1"/>
  <c r="T86" i="3" s="1"/>
  <c r="K86" i="3"/>
  <c r="I86" i="3"/>
  <c r="H86" i="3"/>
  <c r="G86" i="3" s="1"/>
  <c r="S86" i="3" s="1"/>
  <c r="N85" i="3"/>
  <c r="M85" i="3"/>
  <c r="U85" i="3" s="1"/>
  <c r="L85" i="3"/>
  <c r="J85" i="3" s="1"/>
  <c r="T85" i="3" s="1"/>
  <c r="K85" i="3"/>
  <c r="I85" i="3"/>
  <c r="H85" i="3"/>
  <c r="G85" i="3" s="1"/>
  <c r="S85" i="3" s="1"/>
  <c r="N84" i="3"/>
  <c r="M84" i="3" s="1"/>
  <c r="U84" i="3" s="1"/>
  <c r="L84" i="3"/>
  <c r="J84" i="3" s="1"/>
  <c r="T84" i="3" s="1"/>
  <c r="K84" i="3"/>
  <c r="I84" i="3"/>
  <c r="H84" i="3"/>
  <c r="G84" i="3" s="1"/>
  <c r="S84" i="3" s="1"/>
  <c r="N83" i="3"/>
  <c r="M83" i="3"/>
  <c r="U83" i="3" s="1"/>
  <c r="L83" i="3"/>
  <c r="J83" i="3" s="1"/>
  <c r="T83" i="3" s="1"/>
  <c r="K83" i="3"/>
  <c r="I83" i="3"/>
  <c r="H83" i="3"/>
  <c r="G83" i="3" s="1"/>
  <c r="S83" i="3" s="1"/>
  <c r="N82" i="3"/>
  <c r="M82" i="3"/>
  <c r="U82" i="3" s="1"/>
  <c r="L82" i="3"/>
  <c r="J82" i="3" s="1"/>
  <c r="T82" i="3" s="1"/>
  <c r="K82" i="3"/>
  <c r="I82" i="3"/>
  <c r="H82" i="3"/>
  <c r="G82" i="3" s="1"/>
  <c r="S82" i="3" s="1"/>
  <c r="N81" i="3"/>
  <c r="M81" i="3"/>
  <c r="U81" i="3" s="1"/>
  <c r="L81" i="3"/>
  <c r="J81" i="3" s="1"/>
  <c r="T81" i="3" s="1"/>
  <c r="K81" i="3"/>
  <c r="I81" i="3"/>
  <c r="H81" i="3"/>
  <c r="G81" i="3" s="1"/>
  <c r="S81" i="3" s="1"/>
  <c r="N80" i="3"/>
  <c r="M80" i="3" s="1"/>
  <c r="U80" i="3" s="1"/>
  <c r="L80" i="3"/>
  <c r="J80" i="3" s="1"/>
  <c r="T80" i="3" s="1"/>
  <c r="K80" i="3"/>
  <c r="I80" i="3"/>
  <c r="H80" i="3"/>
  <c r="G80" i="3" s="1"/>
  <c r="S80" i="3" s="1"/>
  <c r="N79" i="3"/>
  <c r="M79" i="3"/>
  <c r="U79" i="3" s="1"/>
  <c r="L79" i="3"/>
  <c r="J79" i="3" s="1"/>
  <c r="T79" i="3" s="1"/>
  <c r="K79" i="3"/>
  <c r="I79" i="3"/>
  <c r="H79" i="3"/>
  <c r="G79" i="3" s="1"/>
  <c r="S79" i="3" s="1"/>
  <c r="N78" i="3"/>
  <c r="O78" i="3" s="1"/>
  <c r="M78" i="3"/>
  <c r="U78" i="3" s="1"/>
  <c r="L78" i="3"/>
  <c r="J78" i="3" s="1"/>
  <c r="T78" i="3" s="1"/>
  <c r="K78" i="3"/>
  <c r="I78" i="3"/>
  <c r="H78" i="3"/>
  <c r="G78" i="3" s="1"/>
  <c r="S78" i="3" s="1"/>
  <c r="N77" i="3"/>
  <c r="O77" i="3" s="1"/>
  <c r="M77" i="3"/>
  <c r="U77" i="3" s="1"/>
  <c r="L77" i="3"/>
  <c r="J77" i="3" s="1"/>
  <c r="T77" i="3" s="1"/>
  <c r="K77" i="3"/>
  <c r="I77" i="3"/>
  <c r="H77" i="3"/>
  <c r="G77" i="3" s="1"/>
  <c r="S77" i="3" s="1"/>
  <c r="N76" i="3"/>
  <c r="M76" i="3" s="1"/>
  <c r="U76" i="3" s="1"/>
  <c r="L76" i="3"/>
  <c r="J76" i="3" s="1"/>
  <c r="T76" i="3" s="1"/>
  <c r="K76" i="3"/>
  <c r="I76" i="3"/>
  <c r="H76" i="3"/>
  <c r="G76" i="3" s="1"/>
  <c r="S76" i="3" s="1"/>
  <c r="N75" i="3"/>
  <c r="O75" i="3" s="1"/>
  <c r="M75" i="3"/>
  <c r="U75" i="3" s="1"/>
  <c r="L75" i="3"/>
  <c r="J75" i="3" s="1"/>
  <c r="T75" i="3" s="1"/>
  <c r="K75" i="3"/>
  <c r="I75" i="3"/>
  <c r="H75" i="3"/>
  <c r="G75" i="3" s="1"/>
  <c r="S75" i="3" s="1"/>
  <c r="N74" i="3"/>
  <c r="O74" i="3" s="1"/>
  <c r="M74" i="3"/>
  <c r="U74" i="3" s="1"/>
  <c r="L74" i="3"/>
  <c r="J74" i="3" s="1"/>
  <c r="T74" i="3" s="1"/>
  <c r="K74" i="3"/>
  <c r="I74" i="3"/>
  <c r="H74" i="3"/>
  <c r="G74" i="3" s="1"/>
  <c r="S74" i="3" s="1"/>
  <c r="N73" i="3"/>
  <c r="O73" i="3" s="1"/>
  <c r="M73" i="3"/>
  <c r="U73" i="3" s="1"/>
  <c r="L73" i="3"/>
  <c r="J73" i="3" s="1"/>
  <c r="T73" i="3" s="1"/>
  <c r="K73" i="3"/>
  <c r="I73" i="3"/>
  <c r="H73" i="3"/>
  <c r="G73" i="3" s="1"/>
  <c r="S73" i="3" s="1"/>
  <c r="N72" i="3"/>
  <c r="O72" i="3" s="1"/>
  <c r="L72" i="3"/>
  <c r="J72" i="3" s="1"/>
  <c r="T72" i="3" s="1"/>
  <c r="K72" i="3"/>
  <c r="I72" i="3"/>
  <c r="H72" i="3"/>
  <c r="G72" i="3" s="1"/>
  <c r="S72" i="3" s="1"/>
  <c r="N71" i="3"/>
  <c r="M71" i="3"/>
  <c r="U71" i="3" s="1"/>
  <c r="L71" i="3"/>
  <c r="J71" i="3" s="1"/>
  <c r="T71" i="3" s="1"/>
  <c r="K71" i="3"/>
  <c r="I71" i="3"/>
  <c r="H71" i="3"/>
  <c r="G71" i="3" s="1"/>
  <c r="S71" i="3" s="1"/>
  <c r="N70" i="3"/>
  <c r="M70" i="3" s="1"/>
  <c r="U70" i="3" s="1"/>
  <c r="L70" i="3"/>
  <c r="J70" i="3" s="1"/>
  <c r="T70" i="3" s="1"/>
  <c r="K70" i="3"/>
  <c r="I70" i="3"/>
  <c r="H70" i="3"/>
  <c r="G70" i="3"/>
  <c r="S70" i="3" s="1"/>
  <c r="N69" i="3"/>
  <c r="M69" i="3" s="1"/>
  <c r="U69" i="3" s="1"/>
  <c r="L69" i="3"/>
  <c r="J69" i="3" s="1"/>
  <c r="K69" i="3"/>
  <c r="I69" i="3"/>
  <c r="H69" i="3"/>
  <c r="G69" i="3" s="1"/>
  <c r="S69" i="3" s="1"/>
  <c r="N68" i="3"/>
  <c r="M68" i="3" s="1"/>
  <c r="U68" i="3" s="1"/>
  <c r="L68" i="3"/>
  <c r="J68" i="3" s="1"/>
  <c r="T68" i="3" s="1"/>
  <c r="K68" i="3"/>
  <c r="I68" i="3"/>
  <c r="H68" i="3"/>
  <c r="G68" i="3" s="1"/>
  <c r="S68" i="3" s="1"/>
  <c r="N67" i="3"/>
  <c r="O67" i="3" s="1"/>
  <c r="M67" i="3"/>
  <c r="U67" i="3" s="1"/>
  <c r="L67" i="3"/>
  <c r="J67" i="3" s="1"/>
  <c r="T67" i="3" s="1"/>
  <c r="K67" i="3"/>
  <c r="I67" i="3"/>
  <c r="H67" i="3"/>
  <c r="G67" i="3"/>
  <c r="S67" i="3" s="1"/>
  <c r="N66" i="3"/>
  <c r="M66" i="3" s="1"/>
  <c r="U66" i="3" s="1"/>
  <c r="L66" i="3"/>
  <c r="J66" i="3" s="1"/>
  <c r="T66" i="3" s="1"/>
  <c r="K66" i="3"/>
  <c r="I66" i="3"/>
  <c r="H66" i="3"/>
  <c r="G66" i="3"/>
  <c r="S66" i="3" s="1"/>
  <c r="N65" i="3"/>
  <c r="O65" i="3" s="1"/>
  <c r="M65" i="3"/>
  <c r="U65" i="3" s="1"/>
  <c r="L65" i="3"/>
  <c r="J65" i="3" s="1"/>
  <c r="K65" i="3"/>
  <c r="I65" i="3"/>
  <c r="H65" i="3"/>
  <c r="G65" i="3" s="1"/>
  <c r="S65" i="3" s="1"/>
  <c r="N64" i="3"/>
  <c r="O64" i="3" s="1"/>
  <c r="M64" i="3"/>
  <c r="U64" i="3" s="1"/>
  <c r="L64" i="3"/>
  <c r="J64" i="3" s="1"/>
  <c r="T64" i="3" s="1"/>
  <c r="K64" i="3"/>
  <c r="I64" i="3"/>
  <c r="H64" i="3"/>
  <c r="G64" i="3" s="1"/>
  <c r="S64" i="3" s="1"/>
  <c r="N63" i="3"/>
  <c r="O63" i="3" s="1"/>
  <c r="L63" i="3"/>
  <c r="J63" i="3" s="1"/>
  <c r="T63" i="3" s="1"/>
  <c r="K63" i="3"/>
  <c r="I63" i="3"/>
  <c r="H63" i="3"/>
  <c r="G63" i="3" s="1"/>
  <c r="S63" i="3" s="1"/>
  <c r="N62" i="3"/>
  <c r="M62" i="3" s="1"/>
  <c r="U62" i="3" s="1"/>
  <c r="L62" i="3"/>
  <c r="J62" i="3" s="1"/>
  <c r="T62" i="3" s="1"/>
  <c r="K62" i="3"/>
  <c r="I62" i="3"/>
  <c r="H62" i="3"/>
  <c r="G62" i="3" s="1"/>
  <c r="S62" i="3" s="1"/>
  <c r="N61" i="3"/>
  <c r="M61" i="3" s="1"/>
  <c r="U61" i="3" s="1"/>
  <c r="L61" i="3"/>
  <c r="J61" i="3" s="1"/>
  <c r="T61" i="3" s="1"/>
  <c r="K61" i="3"/>
  <c r="I61" i="3"/>
  <c r="H61" i="3"/>
  <c r="G61" i="3" s="1"/>
  <c r="S61" i="3" s="1"/>
  <c r="N60" i="3"/>
  <c r="M60" i="3"/>
  <c r="U60" i="3" s="1"/>
  <c r="L60" i="3"/>
  <c r="J60" i="3" s="1"/>
  <c r="T60" i="3" s="1"/>
  <c r="K60" i="3"/>
  <c r="I60" i="3"/>
  <c r="H60" i="3"/>
  <c r="G60" i="3"/>
  <c r="S60" i="3" s="1"/>
  <c r="N59" i="3"/>
  <c r="O59" i="3" s="1"/>
  <c r="M59" i="3"/>
  <c r="U59" i="3" s="1"/>
  <c r="L59" i="3"/>
  <c r="J59" i="3" s="1"/>
  <c r="T59" i="3" s="1"/>
  <c r="K59" i="3"/>
  <c r="I59" i="3"/>
  <c r="H59" i="3"/>
  <c r="G59" i="3"/>
  <c r="N58" i="3"/>
  <c r="M58" i="3" s="1"/>
  <c r="U58" i="3" s="1"/>
  <c r="L58" i="3"/>
  <c r="J58" i="3" s="1"/>
  <c r="T58" i="3" s="1"/>
  <c r="K58" i="3"/>
  <c r="I58" i="3"/>
  <c r="H58" i="3"/>
  <c r="G58" i="3" s="1"/>
  <c r="S58" i="3" s="1"/>
  <c r="N57" i="3"/>
  <c r="O57" i="3" s="1"/>
  <c r="M57" i="3"/>
  <c r="U57" i="3" s="1"/>
  <c r="L57" i="3"/>
  <c r="J57" i="3" s="1"/>
  <c r="T57" i="3" s="1"/>
  <c r="K57" i="3"/>
  <c r="I57" i="3"/>
  <c r="H57" i="3"/>
  <c r="G57" i="3" s="1"/>
  <c r="S57" i="3" s="1"/>
  <c r="N56" i="3"/>
  <c r="M56" i="3" s="1"/>
  <c r="U56" i="3" s="1"/>
  <c r="L56" i="3"/>
  <c r="J56" i="3" s="1"/>
  <c r="T56" i="3" s="1"/>
  <c r="K56" i="3"/>
  <c r="I56" i="3"/>
  <c r="H56" i="3"/>
  <c r="G56" i="3" s="1"/>
  <c r="S56" i="3" s="1"/>
  <c r="N55" i="3"/>
  <c r="M55" i="3"/>
  <c r="U55" i="3" s="1"/>
  <c r="L55" i="3"/>
  <c r="J55" i="3" s="1"/>
  <c r="T55" i="3" s="1"/>
  <c r="K55" i="3"/>
  <c r="I55" i="3"/>
  <c r="H55" i="3"/>
  <c r="G55" i="3"/>
  <c r="S55" i="3" s="1"/>
  <c r="N54" i="3"/>
  <c r="M54" i="3" s="1"/>
  <c r="U54" i="3" s="1"/>
  <c r="L54" i="3"/>
  <c r="J54" i="3" s="1"/>
  <c r="T54" i="3" s="1"/>
  <c r="K54" i="3"/>
  <c r="I54" i="3"/>
  <c r="H54" i="3"/>
  <c r="G54" i="3" s="1"/>
  <c r="S54" i="3" s="1"/>
  <c r="N53" i="3"/>
  <c r="M53" i="3" s="1"/>
  <c r="U53" i="3" s="1"/>
  <c r="L53" i="3"/>
  <c r="J53" i="3" s="1"/>
  <c r="T53" i="3" s="1"/>
  <c r="K53" i="3"/>
  <c r="I53" i="3"/>
  <c r="H53" i="3"/>
  <c r="G53" i="3" s="1"/>
  <c r="S53" i="3" s="1"/>
  <c r="N52" i="3"/>
  <c r="M52" i="3" s="1"/>
  <c r="U52" i="3" s="1"/>
  <c r="L52" i="3"/>
  <c r="J52" i="3" s="1"/>
  <c r="T52" i="3" s="1"/>
  <c r="K52" i="3"/>
  <c r="I52" i="3"/>
  <c r="H52" i="3"/>
  <c r="G52" i="3"/>
  <c r="S52" i="3" s="1"/>
  <c r="N51" i="3"/>
  <c r="M51" i="3" s="1"/>
  <c r="U51" i="3" s="1"/>
  <c r="L51" i="3"/>
  <c r="J51" i="3" s="1"/>
  <c r="T51" i="3" s="1"/>
  <c r="K51" i="3"/>
  <c r="I51" i="3"/>
  <c r="H51" i="3"/>
  <c r="G51" i="3" s="1"/>
  <c r="S51" i="3" s="1"/>
  <c r="N50" i="3"/>
  <c r="M50" i="3" s="1"/>
  <c r="U50" i="3" s="1"/>
  <c r="L50" i="3"/>
  <c r="J50" i="3" s="1"/>
  <c r="T50" i="3" s="1"/>
  <c r="K50" i="3"/>
  <c r="I50" i="3"/>
  <c r="H50" i="3"/>
  <c r="G50" i="3" s="1"/>
  <c r="S50" i="3" s="1"/>
  <c r="N49" i="3"/>
  <c r="O49" i="3" s="1"/>
  <c r="M49" i="3"/>
  <c r="U49" i="3" s="1"/>
  <c r="L49" i="3"/>
  <c r="J49" i="3" s="1"/>
  <c r="T49" i="3" s="1"/>
  <c r="K49" i="3"/>
  <c r="I49" i="3"/>
  <c r="H49" i="3"/>
  <c r="G49" i="3" s="1"/>
  <c r="S49" i="3" s="1"/>
  <c r="N48" i="3"/>
  <c r="O48" i="3" s="1"/>
  <c r="L48" i="3"/>
  <c r="J48" i="3" s="1"/>
  <c r="T48" i="3" s="1"/>
  <c r="K48" i="3"/>
  <c r="I48" i="3"/>
  <c r="H48" i="3"/>
  <c r="G48" i="3"/>
  <c r="S48" i="3" s="1"/>
  <c r="N47" i="3"/>
  <c r="M47" i="3" s="1"/>
  <c r="U47" i="3" s="1"/>
  <c r="L47" i="3"/>
  <c r="J47" i="3" s="1"/>
  <c r="T47" i="3" s="1"/>
  <c r="K47" i="3"/>
  <c r="I47" i="3"/>
  <c r="H47" i="3"/>
  <c r="G47" i="3" s="1"/>
  <c r="S47" i="3" s="1"/>
  <c r="N46" i="3"/>
  <c r="M46" i="3" s="1"/>
  <c r="U46" i="3" s="1"/>
  <c r="L46" i="3"/>
  <c r="J46" i="3" s="1"/>
  <c r="T46" i="3" s="1"/>
  <c r="K46" i="3"/>
  <c r="I46" i="3"/>
  <c r="H46" i="3"/>
  <c r="G46" i="3" s="1"/>
  <c r="S46" i="3" s="1"/>
  <c r="N45" i="3"/>
  <c r="O45" i="3" s="1"/>
  <c r="M45" i="3"/>
  <c r="U45" i="3" s="1"/>
  <c r="L45" i="3"/>
  <c r="J45" i="3" s="1"/>
  <c r="T45" i="3" s="1"/>
  <c r="K45" i="3"/>
  <c r="I45" i="3"/>
  <c r="H45" i="3"/>
  <c r="G45" i="3" s="1"/>
  <c r="S45" i="3" s="1"/>
  <c r="N44" i="3"/>
  <c r="O44" i="3" s="1"/>
  <c r="M44" i="3"/>
  <c r="U44" i="3" s="1"/>
  <c r="L44" i="3"/>
  <c r="J44" i="3" s="1"/>
  <c r="T44" i="3" s="1"/>
  <c r="K44" i="3"/>
  <c r="I44" i="3"/>
  <c r="H44" i="3"/>
  <c r="G44" i="3" s="1"/>
  <c r="S44" i="3" s="1"/>
  <c r="N43" i="3"/>
  <c r="M43" i="3" s="1"/>
  <c r="U43" i="3" s="1"/>
  <c r="L43" i="3"/>
  <c r="J43" i="3" s="1"/>
  <c r="T43" i="3" s="1"/>
  <c r="K43" i="3"/>
  <c r="I43" i="3"/>
  <c r="H43" i="3"/>
  <c r="G43" i="3"/>
  <c r="S43" i="3" s="1"/>
  <c r="N42" i="3"/>
  <c r="M42" i="3" s="1"/>
  <c r="U42" i="3" s="1"/>
  <c r="L42" i="3"/>
  <c r="J42" i="3" s="1"/>
  <c r="T42" i="3" s="1"/>
  <c r="K42" i="3"/>
  <c r="I42" i="3"/>
  <c r="H42" i="3"/>
  <c r="G42" i="3" s="1"/>
  <c r="S42" i="3" s="1"/>
  <c r="N41" i="3"/>
  <c r="M41" i="3"/>
  <c r="U41" i="3" s="1"/>
  <c r="L41" i="3"/>
  <c r="J41" i="3" s="1"/>
  <c r="T41" i="3" s="1"/>
  <c r="K41" i="3"/>
  <c r="I41" i="3"/>
  <c r="H41" i="3"/>
  <c r="G41" i="3" s="1"/>
  <c r="S41" i="3" s="1"/>
  <c r="N40" i="3"/>
  <c r="O40" i="3" s="1"/>
  <c r="M40" i="3"/>
  <c r="U40" i="3" s="1"/>
  <c r="L40" i="3"/>
  <c r="J40" i="3" s="1"/>
  <c r="T40" i="3" s="1"/>
  <c r="K40" i="3"/>
  <c r="I40" i="3"/>
  <c r="H40" i="3"/>
  <c r="G40" i="3" s="1"/>
  <c r="S40" i="3" s="1"/>
  <c r="N39" i="3"/>
  <c r="M39" i="3" s="1"/>
  <c r="U39" i="3" s="1"/>
  <c r="L39" i="3"/>
  <c r="J39" i="3" s="1"/>
  <c r="T39" i="3" s="1"/>
  <c r="K39" i="3"/>
  <c r="I39" i="3"/>
  <c r="H39" i="3"/>
  <c r="G39" i="3"/>
  <c r="S39" i="3" s="1"/>
  <c r="N38" i="3"/>
  <c r="M38" i="3" s="1"/>
  <c r="U38" i="3" s="1"/>
  <c r="L38" i="3"/>
  <c r="J38" i="3" s="1"/>
  <c r="T38" i="3" s="1"/>
  <c r="K38" i="3"/>
  <c r="I38" i="3"/>
  <c r="H38" i="3"/>
  <c r="G38" i="3" s="1"/>
  <c r="S38" i="3" s="1"/>
  <c r="N37" i="3"/>
  <c r="M37" i="3"/>
  <c r="U37" i="3" s="1"/>
  <c r="L37" i="3"/>
  <c r="J37" i="3" s="1"/>
  <c r="T37" i="3" s="1"/>
  <c r="K37" i="3"/>
  <c r="I37" i="3"/>
  <c r="H37" i="3"/>
  <c r="G37" i="3"/>
  <c r="S37" i="3" s="1"/>
  <c r="N36" i="3"/>
  <c r="O36" i="3" s="1"/>
  <c r="L36" i="3"/>
  <c r="J36" i="3" s="1"/>
  <c r="T36" i="3" s="1"/>
  <c r="K36" i="3"/>
  <c r="I36" i="3"/>
  <c r="H36" i="3"/>
  <c r="G36" i="3" s="1"/>
  <c r="S36" i="3" s="1"/>
  <c r="N35" i="3"/>
  <c r="M35" i="3" s="1"/>
  <c r="U35" i="3" s="1"/>
  <c r="L35" i="3"/>
  <c r="J35" i="3" s="1"/>
  <c r="T35" i="3" s="1"/>
  <c r="K35" i="3"/>
  <c r="I35" i="3"/>
  <c r="H35" i="3"/>
  <c r="G35" i="3" s="1"/>
  <c r="S35" i="3" s="1"/>
  <c r="N34" i="3"/>
  <c r="M34" i="3" s="1"/>
  <c r="U34" i="3" s="1"/>
  <c r="L34" i="3"/>
  <c r="J34" i="3" s="1"/>
  <c r="T34" i="3" s="1"/>
  <c r="K34" i="3"/>
  <c r="I34" i="3"/>
  <c r="H34" i="3"/>
  <c r="G34" i="3" s="1"/>
  <c r="S34" i="3" s="1"/>
  <c r="N33" i="3"/>
  <c r="M33" i="3" s="1"/>
  <c r="U33" i="3" s="1"/>
  <c r="L33" i="3"/>
  <c r="J33" i="3" s="1"/>
  <c r="T33" i="3" s="1"/>
  <c r="K33" i="3"/>
  <c r="I33" i="3"/>
  <c r="H33" i="3"/>
  <c r="G33" i="3" s="1"/>
  <c r="S33" i="3" s="1"/>
  <c r="N32" i="3"/>
  <c r="O32" i="3" s="1"/>
  <c r="M32" i="3"/>
  <c r="U32" i="3" s="1"/>
  <c r="L32" i="3"/>
  <c r="J32" i="3" s="1"/>
  <c r="T32" i="3" s="1"/>
  <c r="K32" i="3"/>
  <c r="I32" i="3"/>
  <c r="H32" i="3"/>
  <c r="G32" i="3"/>
  <c r="S32" i="3" s="1"/>
  <c r="N31" i="3"/>
  <c r="M31" i="3" s="1"/>
  <c r="U31" i="3" s="1"/>
  <c r="L31" i="3"/>
  <c r="J31" i="3" s="1"/>
  <c r="T31" i="3" s="1"/>
  <c r="K31" i="3"/>
  <c r="I31" i="3"/>
  <c r="H31" i="3"/>
  <c r="G31" i="3" s="1"/>
  <c r="S31" i="3" s="1"/>
  <c r="N30" i="3"/>
  <c r="M30" i="3" s="1"/>
  <c r="U30" i="3" s="1"/>
  <c r="L30" i="3"/>
  <c r="J30" i="3" s="1"/>
  <c r="T30" i="3" s="1"/>
  <c r="K30" i="3"/>
  <c r="I30" i="3"/>
  <c r="H30" i="3"/>
  <c r="G30" i="3" s="1"/>
  <c r="S30" i="3" s="1"/>
  <c r="N29" i="3"/>
  <c r="M29" i="3" s="1"/>
  <c r="U29" i="3" s="1"/>
  <c r="L29" i="3"/>
  <c r="J29" i="3" s="1"/>
  <c r="T29" i="3" s="1"/>
  <c r="K29" i="3"/>
  <c r="I29" i="3"/>
  <c r="H29" i="3"/>
  <c r="G29" i="3" s="1"/>
  <c r="S29" i="3" s="1"/>
  <c r="N28" i="3"/>
  <c r="O28" i="3" s="1"/>
  <c r="M28" i="3"/>
  <c r="U28" i="3" s="1"/>
  <c r="L28" i="3"/>
  <c r="J28" i="3" s="1"/>
  <c r="T28" i="3" s="1"/>
  <c r="K28" i="3"/>
  <c r="I28" i="3"/>
  <c r="H28" i="3"/>
  <c r="G28" i="3"/>
  <c r="S28" i="3" s="1"/>
  <c r="N27" i="3"/>
  <c r="M27" i="3" s="1"/>
  <c r="U27" i="3" s="1"/>
  <c r="L27" i="3"/>
  <c r="J27" i="3" s="1"/>
  <c r="T27" i="3" s="1"/>
  <c r="K27" i="3"/>
  <c r="I27" i="3"/>
  <c r="H27" i="3"/>
  <c r="G27" i="3" s="1"/>
  <c r="S27" i="3" s="1"/>
  <c r="N26" i="3"/>
  <c r="M26" i="3"/>
  <c r="U26" i="3" s="1"/>
  <c r="L26" i="3"/>
  <c r="K26" i="3"/>
  <c r="J26" i="3"/>
  <c r="T26" i="3" s="1"/>
  <c r="I26" i="3"/>
  <c r="H26" i="3"/>
  <c r="G26" i="3"/>
  <c r="S26" i="3" s="1"/>
  <c r="N25" i="3"/>
  <c r="M25" i="3"/>
  <c r="U25" i="3" s="1"/>
  <c r="L25" i="3"/>
  <c r="K25" i="3"/>
  <c r="J25" i="3"/>
  <c r="T25" i="3" s="1"/>
  <c r="I25" i="3"/>
  <c r="H25" i="3"/>
  <c r="G25" i="3"/>
  <c r="S25" i="3" s="1"/>
  <c r="N24" i="3"/>
  <c r="M24" i="3"/>
  <c r="U24" i="3" s="1"/>
  <c r="L24" i="3"/>
  <c r="K24" i="3"/>
  <c r="J24" i="3"/>
  <c r="T24" i="3" s="1"/>
  <c r="I24" i="3"/>
  <c r="H24" i="3"/>
  <c r="G24" i="3"/>
  <c r="S24" i="3" s="1"/>
  <c r="N23" i="3"/>
  <c r="M23" i="3"/>
  <c r="U23" i="3" s="1"/>
  <c r="L23" i="3"/>
  <c r="K23" i="3"/>
  <c r="J23" i="3"/>
  <c r="T23" i="3" s="1"/>
  <c r="I23" i="3"/>
  <c r="H23" i="3"/>
  <c r="G23" i="3"/>
  <c r="S23" i="3" s="1"/>
  <c r="N22" i="3"/>
  <c r="M22" i="3"/>
  <c r="U22" i="3" s="1"/>
  <c r="L22" i="3"/>
  <c r="K22" i="3"/>
  <c r="J22" i="3"/>
  <c r="T22" i="3" s="1"/>
  <c r="I22" i="3"/>
  <c r="H22" i="3"/>
  <c r="G22" i="3"/>
  <c r="S22" i="3" s="1"/>
  <c r="N21" i="3"/>
  <c r="O21" i="3" s="1"/>
  <c r="M21" i="3"/>
  <c r="U21" i="3" s="1"/>
  <c r="L21" i="3"/>
  <c r="J21" i="3" s="1"/>
  <c r="K21" i="3"/>
  <c r="I21" i="3"/>
  <c r="H21" i="3"/>
  <c r="G21" i="3" s="1"/>
  <c r="S21" i="3" s="1"/>
  <c r="N20" i="3"/>
  <c r="M20" i="3" s="1"/>
  <c r="U20" i="3" s="1"/>
  <c r="L20" i="3"/>
  <c r="J20" i="3" s="1"/>
  <c r="T20" i="3" s="1"/>
  <c r="K20" i="3"/>
  <c r="I20" i="3"/>
  <c r="H20" i="3"/>
  <c r="G20" i="3" s="1"/>
  <c r="S20" i="3" s="1"/>
  <c r="N19" i="3"/>
  <c r="M19" i="3"/>
  <c r="U19" i="3" s="1"/>
  <c r="L19" i="3"/>
  <c r="K19" i="3"/>
  <c r="J19" i="3"/>
  <c r="T19" i="3" s="1"/>
  <c r="I19" i="3"/>
  <c r="H19" i="3"/>
  <c r="G19" i="3"/>
  <c r="S19" i="3" s="1"/>
  <c r="N18" i="3"/>
  <c r="M18" i="3"/>
  <c r="U18" i="3" s="1"/>
  <c r="L18" i="3"/>
  <c r="K18" i="3"/>
  <c r="J18" i="3"/>
  <c r="T18" i="3" s="1"/>
  <c r="I18" i="3"/>
  <c r="H18" i="3"/>
  <c r="G18" i="3"/>
  <c r="S18" i="3" s="1"/>
  <c r="N17" i="3"/>
  <c r="M17" i="3"/>
  <c r="U17" i="3" s="1"/>
  <c r="L17" i="3"/>
  <c r="K17" i="3"/>
  <c r="J17" i="3"/>
  <c r="T17" i="3" s="1"/>
  <c r="I17" i="3"/>
  <c r="H17" i="3"/>
  <c r="G17" i="3"/>
  <c r="S17" i="3" s="1"/>
  <c r="N16" i="3"/>
  <c r="M16" i="3" s="1"/>
  <c r="U16" i="3" s="1"/>
  <c r="L16" i="3"/>
  <c r="J16" i="3" s="1"/>
  <c r="T16" i="3" s="1"/>
  <c r="K16" i="3"/>
  <c r="I16" i="3"/>
  <c r="H16" i="3"/>
  <c r="G16" i="3" s="1"/>
  <c r="S16" i="3" s="1"/>
  <c r="N15" i="3"/>
  <c r="M15" i="3"/>
  <c r="U15" i="3" s="1"/>
  <c r="L15" i="3"/>
  <c r="K15" i="3"/>
  <c r="J15" i="3"/>
  <c r="T15" i="3" s="1"/>
  <c r="I15" i="3"/>
  <c r="H15" i="3"/>
  <c r="G15" i="3"/>
  <c r="S15" i="3" s="1"/>
  <c r="N14" i="3"/>
  <c r="M14" i="3"/>
  <c r="U14" i="3" s="1"/>
  <c r="L14" i="3"/>
  <c r="K14" i="3"/>
  <c r="J14" i="3"/>
  <c r="T14" i="3" s="1"/>
  <c r="I14" i="3"/>
  <c r="H14" i="3"/>
  <c r="G14" i="3"/>
  <c r="S14" i="3" s="1"/>
  <c r="N13" i="3"/>
  <c r="M13" i="3"/>
  <c r="U13" i="3" s="1"/>
  <c r="L13" i="3"/>
  <c r="K13" i="3"/>
  <c r="J13" i="3"/>
  <c r="T13" i="3" s="1"/>
  <c r="I13" i="3"/>
  <c r="H13" i="3"/>
  <c r="G13" i="3"/>
  <c r="S13" i="3" s="1"/>
  <c r="N12" i="3"/>
  <c r="M12" i="3"/>
  <c r="U12" i="3" s="1"/>
  <c r="L12" i="3"/>
  <c r="K12" i="3"/>
  <c r="J12" i="3"/>
  <c r="T12" i="3" s="1"/>
  <c r="I12" i="3"/>
  <c r="H12" i="3"/>
  <c r="G12" i="3"/>
  <c r="N11" i="3"/>
  <c r="M11" i="3"/>
  <c r="U11" i="3" s="1"/>
  <c r="L11" i="3"/>
  <c r="K11" i="3"/>
  <c r="J11" i="3"/>
  <c r="T11" i="3" s="1"/>
  <c r="I11" i="3"/>
  <c r="H11" i="3"/>
  <c r="G11" i="3"/>
  <c r="S11" i="3" s="1"/>
  <c r="N10" i="3"/>
  <c r="M10" i="3"/>
  <c r="U10" i="3" s="1"/>
  <c r="L10" i="3"/>
  <c r="K10" i="3"/>
  <c r="J10" i="3"/>
  <c r="T10" i="3" s="1"/>
  <c r="I10" i="3"/>
  <c r="H10" i="3"/>
  <c r="G10" i="3"/>
  <c r="S10" i="3" s="1"/>
  <c r="N9" i="3"/>
  <c r="M9" i="3"/>
  <c r="U9" i="3" s="1"/>
  <c r="L9" i="3"/>
  <c r="K9" i="3"/>
  <c r="J9" i="3"/>
  <c r="T9" i="3" s="1"/>
  <c r="I9" i="3"/>
  <c r="H9" i="3"/>
  <c r="G9" i="3"/>
  <c r="S9" i="3" s="1"/>
  <c r="N8" i="3"/>
  <c r="M8" i="3"/>
  <c r="U8" i="3" s="1"/>
  <c r="L8" i="3"/>
  <c r="K8" i="3"/>
  <c r="J8" i="3"/>
  <c r="T8" i="3" s="1"/>
  <c r="I8" i="3"/>
  <c r="H8" i="3"/>
  <c r="G8" i="3"/>
  <c r="S8" i="3" s="1"/>
  <c r="N7" i="3"/>
  <c r="M7" i="3" s="1"/>
  <c r="U7" i="3" s="1"/>
  <c r="L7" i="3"/>
  <c r="J7" i="3" s="1"/>
  <c r="T7" i="3" s="1"/>
  <c r="K7" i="3"/>
  <c r="I7" i="3"/>
  <c r="H7" i="3"/>
  <c r="G7" i="3"/>
  <c r="S7" i="3" s="1"/>
  <c r="N6" i="3"/>
  <c r="M6" i="3"/>
  <c r="U6" i="3" s="1"/>
  <c r="L6" i="3"/>
  <c r="K6" i="3"/>
  <c r="J6" i="3"/>
  <c r="T6" i="3" s="1"/>
  <c r="I6" i="3"/>
  <c r="H6" i="3"/>
  <c r="G6" i="3"/>
  <c r="S6" i="3" s="1"/>
  <c r="N5" i="3"/>
  <c r="M5" i="3"/>
  <c r="U5" i="3" s="1"/>
  <c r="L5" i="3"/>
  <c r="K5" i="3"/>
  <c r="J5" i="3"/>
  <c r="T5" i="3" s="1"/>
  <c r="I5" i="3"/>
  <c r="H5" i="3"/>
  <c r="G5" i="3"/>
  <c r="S5" i="3" s="1"/>
  <c r="N4" i="3"/>
  <c r="M4" i="3"/>
  <c r="U4" i="3" s="1"/>
  <c r="L4" i="3"/>
  <c r="K4" i="3"/>
  <c r="J4" i="3"/>
  <c r="T4" i="3" s="1"/>
  <c r="I4" i="3"/>
  <c r="H4" i="3"/>
  <c r="G4" i="3"/>
  <c r="S4" i="3" s="1"/>
  <c r="N3" i="3"/>
  <c r="M3" i="3"/>
  <c r="U3" i="3" s="1"/>
  <c r="L3" i="3"/>
  <c r="K3" i="3"/>
  <c r="J3" i="3"/>
  <c r="T3" i="3" s="1"/>
  <c r="I3" i="3"/>
  <c r="H3" i="3"/>
  <c r="G3" i="3"/>
  <c r="S3" i="3" s="1"/>
  <c r="N2" i="3"/>
  <c r="M2" i="3" s="1"/>
  <c r="U2" i="3" s="1"/>
  <c r="L2" i="3"/>
  <c r="J2" i="3" s="1"/>
  <c r="T2" i="3" s="1"/>
  <c r="K2" i="3"/>
  <c r="I2" i="3"/>
  <c r="H2" i="3"/>
  <c r="G2" i="3" s="1"/>
  <c r="S2" i="3" s="1"/>
  <c r="M203" i="2"/>
  <c r="L203" i="2" s="1"/>
  <c r="K203" i="2"/>
  <c r="I203" i="2" s="1"/>
  <c r="J203" i="2"/>
  <c r="H203" i="2"/>
  <c r="G203" i="2"/>
  <c r="F203" i="2" s="1"/>
  <c r="M202" i="2"/>
  <c r="L202" i="2"/>
  <c r="K202" i="2"/>
  <c r="J202" i="2"/>
  <c r="I202" i="2"/>
  <c r="H202" i="2"/>
  <c r="G202" i="2"/>
  <c r="F202" i="2"/>
  <c r="M201" i="2"/>
  <c r="L201" i="2"/>
  <c r="K201" i="2"/>
  <c r="J201" i="2"/>
  <c r="I201" i="2"/>
  <c r="H201" i="2"/>
  <c r="G201" i="2"/>
  <c r="F201" i="2"/>
  <c r="M200" i="2"/>
  <c r="L200" i="2"/>
  <c r="K200" i="2"/>
  <c r="J200" i="2"/>
  <c r="I200" i="2"/>
  <c r="H200" i="2"/>
  <c r="G200" i="2"/>
  <c r="F200" i="2"/>
  <c r="M199" i="2"/>
  <c r="L199" i="2"/>
  <c r="K199" i="2"/>
  <c r="J199" i="2"/>
  <c r="I199" i="2"/>
  <c r="H199" i="2"/>
  <c r="G199" i="2"/>
  <c r="F199" i="2"/>
  <c r="M198" i="2"/>
  <c r="L198" i="2"/>
  <c r="K198" i="2"/>
  <c r="J198" i="2"/>
  <c r="I198" i="2"/>
  <c r="H198" i="2"/>
  <c r="G198" i="2"/>
  <c r="F198" i="2"/>
  <c r="M197" i="2"/>
  <c r="L197" i="2"/>
  <c r="K197" i="2"/>
  <c r="J197" i="2"/>
  <c r="I197" i="2"/>
  <c r="H197" i="2"/>
  <c r="G197" i="2"/>
  <c r="F197" i="2"/>
  <c r="M196" i="2"/>
  <c r="L196" i="2"/>
  <c r="K196" i="2"/>
  <c r="J196" i="2"/>
  <c r="I196" i="2"/>
  <c r="H196" i="2"/>
  <c r="G196" i="2"/>
  <c r="F196" i="2"/>
  <c r="M195" i="2"/>
  <c r="L195" i="2" s="1"/>
  <c r="K195" i="2"/>
  <c r="I195" i="2" s="1"/>
  <c r="J195" i="2"/>
  <c r="H195" i="2"/>
  <c r="G195" i="2"/>
  <c r="F195" i="2" s="1"/>
  <c r="M194" i="2"/>
  <c r="L194" i="2"/>
  <c r="K194" i="2"/>
  <c r="J194" i="2"/>
  <c r="I194" i="2"/>
  <c r="H194" i="2"/>
  <c r="G194" i="2"/>
  <c r="F194" i="2"/>
  <c r="M193" i="2"/>
  <c r="L193" i="2" s="1"/>
  <c r="K193" i="2"/>
  <c r="I193" i="2" s="1"/>
  <c r="J193" i="2"/>
  <c r="H193" i="2"/>
  <c r="G193" i="2"/>
  <c r="F193" i="2" s="1"/>
  <c r="M192" i="2"/>
  <c r="L192" i="2"/>
  <c r="K192" i="2"/>
  <c r="J192" i="2"/>
  <c r="I192" i="2"/>
  <c r="H192" i="2"/>
  <c r="G192" i="2"/>
  <c r="F192" i="2"/>
  <c r="M191" i="2"/>
  <c r="L191" i="2"/>
  <c r="K191" i="2"/>
  <c r="J191" i="2"/>
  <c r="I191" i="2"/>
  <c r="H191" i="2"/>
  <c r="G191" i="2"/>
  <c r="F191" i="2"/>
  <c r="M190" i="2"/>
  <c r="L190" i="2" s="1"/>
  <c r="K190" i="2"/>
  <c r="I190" i="2" s="1"/>
  <c r="J190" i="2"/>
  <c r="H190" i="2"/>
  <c r="G190" i="2"/>
  <c r="F190" i="2" s="1"/>
  <c r="M189" i="2"/>
  <c r="L189" i="2" s="1"/>
  <c r="K189" i="2"/>
  <c r="I189" i="2" s="1"/>
  <c r="J189" i="2"/>
  <c r="H189" i="2"/>
  <c r="G189" i="2"/>
  <c r="F189" i="2" s="1"/>
  <c r="M188" i="2"/>
  <c r="L188" i="2" s="1"/>
  <c r="K188" i="2"/>
  <c r="I188" i="2" s="1"/>
  <c r="J188" i="2"/>
  <c r="H188" i="2"/>
  <c r="G188" i="2"/>
  <c r="F188" i="2" s="1"/>
  <c r="M187" i="2"/>
  <c r="L187" i="2"/>
  <c r="K187" i="2"/>
  <c r="J187" i="2"/>
  <c r="I187" i="2"/>
  <c r="H187" i="2"/>
  <c r="G187" i="2"/>
  <c r="F187" i="2"/>
  <c r="M186" i="2"/>
  <c r="L186" i="2"/>
  <c r="K186" i="2"/>
  <c r="J186" i="2"/>
  <c r="I186" i="2"/>
  <c r="H186" i="2"/>
  <c r="G186" i="2"/>
  <c r="F186" i="2"/>
  <c r="M185" i="2"/>
  <c r="L185" i="2"/>
  <c r="K185" i="2"/>
  <c r="J185" i="2"/>
  <c r="I185" i="2"/>
  <c r="H185" i="2"/>
  <c r="G185" i="2"/>
  <c r="F185" i="2"/>
  <c r="M184" i="2"/>
  <c r="L184" i="2" s="1"/>
  <c r="K184" i="2"/>
  <c r="I184" i="2" s="1"/>
  <c r="J184" i="2"/>
  <c r="H184" i="2"/>
  <c r="G184" i="2"/>
  <c r="F184" i="2" s="1"/>
  <c r="M183" i="2"/>
  <c r="L183" i="2" s="1"/>
  <c r="K183" i="2"/>
  <c r="I183" i="2" s="1"/>
  <c r="J183" i="2"/>
  <c r="H183" i="2"/>
  <c r="G183" i="2"/>
  <c r="F183" i="2" s="1"/>
  <c r="M182" i="2"/>
  <c r="L182" i="2" s="1"/>
  <c r="K182" i="2"/>
  <c r="I182" i="2" s="1"/>
  <c r="J182" i="2"/>
  <c r="H182" i="2"/>
  <c r="G182" i="2"/>
  <c r="F182" i="2" s="1"/>
  <c r="M181" i="2"/>
  <c r="L181" i="2" s="1"/>
  <c r="K181" i="2"/>
  <c r="I181" i="2" s="1"/>
  <c r="J181" i="2"/>
  <c r="H181" i="2"/>
  <c r="G181" i="2"/>
  <c r="F181" i="2" s="1"/>
  <c r="M180" i="2"/>
  <c r="L180" i="2"/>
  <c r="K180" i="2"/>
  <c r="J180" i="2"/>
  <c r="I180" i="2"/>
  <c r="H180" i="2"/>
  <c r="G180" i="2"/>
  <c r="F180" i="2"/>
  <c r="M179" i="2"/>
  <c r="L179" i="2"/>
  <c r="K179" i="2"/>
  <c r="J179" i="2"/>
  <c r="I179" i="2"/>
  <c r="H179" i="2"/>
  <c r="G179" i="2"/>
  <c r="F179" i="2"/>
  <c r="M178" i="2"/>
  <c r="L178" i="2"/>
  <c r="K178" i="2"/>
  <c r="J178" i="2"/>
  <c r="I178" i="2"/>
  <c r="H178" i="2"/>
  <c r="G178" i="2"/>
  <c r="F178" i="2"/>
  <c r="M177" i="2"/>
  <c r="L177" i="2"/>
  <c r="K177" i="2"/>
  <c r="J177" i="2"/>
  <c r="I177" i="2"/>
  <c r="H177" i="2"/>
  <c r="G177" i="2"/>
  <c r="F177" i="2"/>
  <c r="M176" i="2"/>
  <c r="L176" i="2"/>
  <c r="K176" i="2"/>
  <c r="J176" i="2"/>
  <c r="I176" i="2"/>
  <c r="H176" i="2"/>
  <c r="G176" i="2"/>
  <c r="F176" i="2"/>
  <c r="M175" i="2"/>
  <c r="L175" i="2"/>
  <c r="K175" i="2"/>
  <c r="J175" i="2"/>
  <c r="I175" i="2"/>
  <c r="H175" i="2"/>
  <c r="G175" i="2"/>
  <c r="F175" i="2"/>
  <c r="M174" i="2"/>
  <c r="L174" i="2"/>
  <c r="K174" i="2"/>
  <c r="J174" i="2"/>
  <c r="I174" i="2"/>
  <c r="H174" i="2"/>
  <c r="G174" i="2"/>
  <c r="F174" i="2"/>
  <c r="M173" i="2"/>
  <c r="L173" i="2"/>
  <c r="K173" i="2"/>
  <c r="J173" i="2"/>
  <c r="I173" i="2"/>
  <c r="H173" i="2"/>
  <c r="G173" i="2"/>
  <c r="F173" i="2"/>
  <c r="M172" i="2"/>
  <c r="L172" i="2"/>
  <c r="K172" i="2"/>
  <c r="J172" i="2"/>
  <c r="I172" i="2"/>
  <c r="H172" i="2"/>
  <c r="G172" i="2"/>
  <c r="F172" i="2"/>
  <c r="M171" i="2"/>
  <c r="L171" i="2"/>
  <c r="K171" i="2"/>
  <c r="J171" i="2"/>
  <c r="I171" i="2"/>
  <c r="H171" i="2"/>
  <c r="G171" i="2"/>
  <c r="F171" i="2"/>
  <c r="M170" i="2"/>
  <c r="L170" i="2"/>
  <c r="K170" i="2"/>
  <c r="J170" i="2"/>
  <c r="I170" i="2"/>
  <c r="H170" i="2"/>
  <c r="G170" i="2"/>
  <c r="F170" i="2"/>
  <c r="M169" i="2"/>
  <c r="L169" i="2"/>
  <c r="K169" i="2"/>
  <c r="J169" i="2"/>
  <c r="I169" i="2"/>
  <c r="H169" i="2"/>
  <c r="G169" i="2"/>
  <c r="F169" i="2"/>
  <c r="M168" i="2"/>
  <c r="L168" i="2"/>
  <c r="K168" i="2"/>
  <c r="J168" i="2"/>
  <c r="I168" i="2"/>
  <c r="H168" i="2"/>
  <c r="G168" i="2"/>
  <c r="F168" i="2"/>
  <c r="M167" i="2"/>
  <c r="L167" i="2" s="1"/>
  <c r="K167" i="2"/>
  <c r="I167" i="2" s="1"/>
  <c r="J167" i="2"/>
  <c r="H167" i="2"/>
  <c r="G167" i="2"/>
  <c r="F167" i="2" s="1"/>
  <c r="M166" i="2"/>
  <c r="L166" i="2" s="1"/>
  <c r="K166" i="2"/>
  <c r="I166" i="2" s="1"/>
  <c r="J166" i="2"/>
  <c r="H166" i="2"/>
  <c r="G166" i="2"/>
  <c r="F166" i="2" s="1"/>
  <c r="M165" i="2"/>
  <c r="L165" i="2" s="1"/>
  <c r="K165" i="2"/>
  <c r="I165" i="2" s="1"/>
  <c r="J165" i="2"/>
  <c r="H165" i="2"/>
  <c r="G165" i="2"/>
  <c r="F165" i="2" s="1"/>
  <c r="M164" i="2"/>
  <c r="L164" i="2" s="1"/>
  <c r="K164" i="2"/>
  <c r="I164" i="2" s="1"/>
  <c r="J164" i="2"/>
  <c r="H164" i="2"/>
  <c r="G164" i="2"/>
  <c r="F164" i="2" s="1"/>
  <c r="M163" i="2"/>
  <c r="L163" i="2" s="1"/>
  <c r="K163" i="2"/>
  <c r="I163" i="2" s="1"/>
  <c r="J163" i="2"/>
  <c r="H163" i="2"/>
  <c r="G163" i="2"/>
  <c r="F163" i="2" s="1"/>
  <c r="M162" i="2"/>
  <c r="L162" i="2" s="1"/>
  <c r="K162" i="2"/>
  <c r="I162" i="2" s="1"/>
  <c r="J162" i="2"/>
  <c r="H162" i="2"/>
  <c r="G162" i="2"/>
  <c r="F162" i="2" s="1"/>
  <c r="M161" i="2"/>
  <c r="L161" i="2" s="1"/>
  <c r="K161" i="2"/>
  <c r="I161" i="2" s="1"/>
  <c r="J161" i="2"/>
  <c r="H161" i="2"/>
  <c r="G161" i="2"/>
  <c r="F161" i="2" s="1"/>
  <c r="M160" i="2"/>
  <c r="L160" i="2" s="1"/>
  <c r="K160" i="2"/>
  <c r="I160" i="2" s="1"/>
  <c r="J160" i="2"/>
  <c r="H160" i="2"/>
  <c r="G160" i="2"/>
  <c r="F160" i="2" s="1"/>
  <c r="M159" i="2"/>
  <c r="L159" i="2" s="1"/>
  <c r="K159" i="2"/>
  <c r="I159" i="2" s="1"/>
  <c r="J159" i="2"/>
  <c r="H159" i="2"/>
  <c r="G159" i="2"/>
  <c r="F159" i="2" s="1"/>
  <c r="M158" i="2"/>
  <c r="L158" i="2" s="1"/>
  <c r="K158" i="2"/>
  <c r="I158" i="2" s="1"/>
  <c r="J158" i="2"/>
  <c r="H158" i="2"/>
  <c r="G158" i="2"/>
  <c r="F158" i="2" s="1"/>
  <c r="M157" i="2"/>
  <c r="L157" i="2" s="1"/>
  <c r="K157" i="2"/>
  <c r="I157" i="2" s="1"/>
  <c r="J157" i="2"/>
  <c r="H157" i="2"/>
  <c r="G157" i="2"/>
  <c r="F157" i="2" s="1"/>
  <c r="M156" i="2"/>
  <c r="L156" i="2"/>
  <c r="K156" i="2"/>
  <c r="J156" i="2"/>
  <c r="I156" i="2"/>
  <c r="H156" i="2"/>
  <c r="G156" i="2"/>
  <c r="F156" i="2"/>
  <c r="M155" i="2"/>
  <c r="L155" i="2"/>
  <c r="K155" i="2"/>
  <c r="J155" i="2"/>
  <c r="I155" i="2"/>
  <c r="H155" i="2"/>
  <c r="G155" i="2"/>
  <c r="F155" i="2"/>
  <c r="M154" i="2"/>
  <c r="L154" i="2" s="1"/>
  <c r="K154" i="2"/>
  <c r="I154" i="2" s="1"/>
  <c r="J154" i="2"/>
  <c r="H154" i="2"/>
  <c r="G154" i="2"/>
  <c r="F154" i="2" s="1"/>
  <c r="M153" i="2"/>
  <c r="L153" i="2"/>
  <c r="K153" i="2"/>
  <c r="J153" i="2"/>
  <c r="I153" i="2"/>
  <c r="H153" i="2"/>
  <c r="G153" i="2"/>
  <c r="F153" i="2"/>
  <c r="M152" i="2"/>
  <c r="L152" i="2"/>
  <c r="K152" i="2"/>
  <c r="J152" i="2"/>
  <c r="I152" i="2"/>
  <c r="H152" i="2"/>
  <c r="G152" i="2"/>
  <c r="F152" i="2"/>
  <c r="M151" i="2"/>
  <c r="L151" i="2" s="1"/>
  <c r="K151" i="2"/>
  <c r="I151" i="2" s="1"/>
  <c r="J151" i="2"/>
  <c r="H151" i="2"/>
  <c r="G151" i="2"/>
  <c r="F151" i="2" s="1"/>
  <c r="M150" i="2"/>
  <c r="L150" i="2" s="1"/>
  <c r="K150" i="2"/>
  <c r="I150" i="2" s="1"/>
  <c r="J150" i="2"/>
  <c r="H150" i="2"/>
  <c r="G150" i="2"/>
  <c r="F150" i="2" s="1"/>
  <c r="M149" i="2"/>
  <c r="L149" i="2" s="1"/>
  <c r="K149" i="2"/>
  <c r="I149" i="2" s="1"/>
  <c r="J149" i="2"/>
  <c r="H149" i="2"/>
  <c r="G149" i="2"/>
  <c r="F149" i="2" s="1"/>
  <c r="M148" i="2"/>
  <c r="L148" i="2"/>
  <c r="K148" i="2"/>
  <c r="J148" i="2"/>
  <c r="I148" i="2"/>
  <c r="H148" i="2"/>
  <c r="G148" i="2"/>
  <c r="F148" i="2"/>
  <c r="M147" i="2"/>
  <c r="L147" i="2"/>
  <c r="K147" i="2"/>
  <c r="J147" i="2"/>
  <c r="I147" i="2"/>
  <c r="H147" i="2"/>
  <c r="G147" i="2"/>
  <c r="F147" i="2"/>
  <c r="M146" i="2"/>
  <c r="L146" i="2"/>
  <c r="K146" i="2"/>
  <c r="J146" i="2"/>
  <c r="I146" i="2"/>
  <c r="H146" i="2"/>
  <c r="G146" i="2"/>
  <c r="F146" i="2"/>
  <c r="M145" i="2"/>
  <c r="L145" i="2"/>
  <c r="K145" i="2"/>
  <c r="J145" i="2"/>
  <c r="I145" i="2"/>
  <c r="H145" i="2"/>
  <c r="G145" i="2"/>
  <c r="F145" i="2"/>
  <c r="M144" i="2"/>
  <c r="L144" i="2" s="1"/>
  <c r="K144" i="2"/>
  <c r="I144" i="2" s="1"/>
  <c r="J144" i="2"/>
  <c r="H144" i="2"/>
  <c r="G144" i="2"/>
  <c r="F144" i="2" s="1"/>
  <c r="M143" i="2"/>
  <c r="L143" i="2" s="1"/>
  <c r="K143" i="2"/>
  <c r="I143" i="2" s="1"/>
  <c r="J143" i="2"/>
  <c r="H143" i="2"/>
  <c r="G143" i="2"/>
  <c r="F143" i="2" s="1"/>
  <c r="M142" i="2"/>
  <c r="L142" i="2" s="1"/>
  <c r="K142" i="2"/>
  <c r="I142" i="2" s="1"/>
  <c r="J142" i="2"/>
  <c r="H142" i="2"/>
  <c r="G142" i="2"/>
  <c r="F142" i="2" s="1"/>
  <c r="M141" i="2"/>
  <c r="L141" i="2"/>
  <c r="K141" i="2"/>
  <c r="J141" i="2"/>
  <c r="I141" i="2"/>
  <c r="H141" i="2"/>
  <c r="G141" i="2"/>
  <c r="F141" i="2"/>
  <c r="M140" i="2"/>
  <c r="L140" i="2"/>
  <c r="K140" i="2"/>
  <c r="J140" i="2"/>
  <c r="I140" i="2"/>
  <c r="H140" i="2"/>
  <c r="G140" i="2"/>
  <c r="F140" i="2"/>
  <c r="M139" i="2"/>
  <c r="L139" i="2" s="1"/>
  <c r="K139" i="2"/>
  <c r="I139" i="2" s="1"/>
  <c r="J139" i="2"/>
  <c r="H139" i="2"/>
  <c r="G139" i="2"/>
  <c r="F139" i="2" s="1"/>
  <c r="M138" i="2"/>
  <c r="L138" i="2" s="1"/>
  <c r="K138" i="2"/>
  <c r="I138" i="2" s="1"/>
  <c r="J138" i="2"/>
  <c r="H138" i="2"/>
  <c r="G138" i="2"/>
  <c r="F138" i="2" s="1"/>
  <c r="M137" i="2"/>
  <c r="L137" i="2" s="1"/>
  <c r="K137" i="2"/>
  <c r="I137" i="2" s="1"/>
  <c r="J137" i="2"/>
  <c r="H137" i="2"/>
  <c r="G137" i="2"/>
  <c r="F137" i="2" s="1"/>
  <c r="M136" i="2"/>
  <c r="L136" i="2" s="1"/>
  <c r="K136" i="2"/>
  <c r="I136" i="2" s="1"/>
  <c r="J136" i="2"/>
  <c r="H136" i="2"/>
  <c r="G136" i="2"/>
  <c r="F136" i="2" s="1"/>
  <c r="M135" i="2"/>
  <c r="L135" i="2" s="1"/>
  <c r="K135" i="2"/>
  <c r="I135" i="2" s="1"/>
  <c r="J135" i="2"/>
  <c r="H135" i="2"/>
  <c r="G135" i="2"/>
  <c r="F135" i="2" s="1"/>
  <c r="M134" i="2"/>
  <c r="L134" i="2" s="1"/>
  <c r="K134" i="2"/>
  <c r="I134" i="2" s="1"/>
  <c r="J134" i="2"/>
  <c r="H134" i="2"/>
  <c r="G134" i="2"/>
  <c r="F134" i="2" s="1"/>
  <c r="M133" i="2"/>
  <c r="L133" i="2"/>
  <c r="K133" i="2"/>
  <c r="J133" i="2"/>
  <c r="I133" i="2"/>
  <c r="H133" i="2"/>
  <c r="G133" i="2"/>
  <c r="F133" i="2"/>
  <c r="M132" i="2"/>
  <c r="L132" i="2"/>
  <c r="K132" i="2"/>
  <c r="J132" i="2"/>
  <c r="I132" i="2"/>
  <c r="H132" i="2"/>
  <c r="G132" i="2"/>
  <c r="F132" i="2"/>
  <c r="M131" i="2"/>
  <c r="L131" i="2"/>
  <c r="K131" i="2"/>
  <c r="J131" i="2"/>
  <c r="I131" i="2"/>
  <c r="H131" i="2"/>
  <c r="G131" i="2"/>
  <c r="F131" i="2"/>
  <c r="M130" i="2"/>
  <c r="L130" i="2"/>
  <c r="K130" i="2"/>
  <c r="J130" i="2"/>
  <c r="I130" i="2"/>
  <c r="H130" i="2"/>
  <c r="G130" i="2"/>
  <c r="F130" i="2"/>
  <c r="M129" i="2"/>
  <c r="L129" i="2"/>
  <c r="K129" i="2"/>
  <c r="J129" i="2"/>
  <c r="I129" i="2"/>
  <c r="H129" i="2"/>
  <c r="G129" i="2"/>
  <c r="F129" i="2"/>
  <c r="M128" i="2"/>
  <c r="L128" i="2"/>
  <c r="K128" i="2"/>
  <c r="J128" i="2"/>
  <c r="I128" i="2"/>
  <c r="H128" i="2"/>
  <c r="G128" i="2"/>
  <c r="F128" i="2"/>
  <c r="M127" i="2"/>
  <c r="L127" i="2"/>
  <c r="K127" i="2"/>
  <c r="J127" i="2"/>
  <c r="I127" i="2"/>
  <c r="H127" i="2"/>
  <c r="G127" i="2"/>
  <c r="F127" i="2"/>
  <c r="M126" i="2"/>
  <c r="L126" i="2"/>
  <c r="K126" i="2"/>
  <c r="J126" i="2"/>
  <c r="I126" i="2"/>
  <c r="H126" i="2"/>
  <c r="G126" i="2"/>
  <c r="F126" i="2"/>
  <c r="M125" i="2"/>
  <c r="L125" i="2" s="1"/>
  <c r="K125" i="2"/>
  <c r="I125" i="2" s="1"/>
  <c r="J125" i="2"/>
  <c r="H125" i="2"/>
  <c r="G125" i="2"/>
  <c r="F125" i="2" s="1"/>
  <c r="M124" i="2"/>
  <c r="L124" i="2"/>
  <c r="K124" i="2"/>
  <c r="J124" i="2"/>
  <c r="I124" i="2"/>
  <c r="H124" i="2"/>
  <c r="G124" i="2"/>
  <c r="F124" i="2"/>
  <c r="M123" i="2"/>
  <c r="L123" i="2"/>
  <c r="K123" i="2"/>
  <c r="J123" i="2"/>
  <c r="I123" i="2"/>
  <c r="H123" i="2"/>
  <c r="G123" i="2"/>
  <c r="F123" i="2"/>
  <c r="M122" i="2"/>
  <c r="L122" i="2"/>
  <c r="K122" i="2"/>
  <c r="J122" i="2"/>
  <c r="I122" i="2"/>
  <c r="H122" i="2"/>
  <c r="G122" i="2"/>
  <c r="F122" i="2"/>
  <c r="M121" i="2"/>
  <c r="L121" i="2"/>
  <c r="K121" i="2"/>
  <c r="J121" i="2"/>
  <c r="I121" i="2"/>
  <c r="H121" i="2"/>
  <c r="G121" i="2"/>
  <c r="F121" i="2"/>
  <c r="M120" i="2"/>
  <c r="L120" i="2"/>
  <c r="K120" i="2"/>
  <c r="J120" i="2"/>
  <c r="I120" i="2"/>
  <c r="H120" i="2"/>
  <c r="G120" i="2"/>
  <c r="F120" i="2"/>
  <c r="M119" i="2"/>
  <c r="L119" i="2" s="1"/>
  <c r="K119" i="2"/>
  <c r="I119" i="2" s="1"/>
  <c r="J119" i="2"/>
  <c r="H119" i="2"/>
  <c r="G119" i="2"/>
  <c r="F119" i="2" s="1"/>
  <c r="M118" i="2"/>
  <c r="L118" i="2"/>
  <c r="K118" i="2"/>
  <c r="J118" i="2"/>
  <c r="I118" i="2"/>
  <c r="H118" i="2"/>
  <c r="G118" i="2"/>
  <c r="F118" i="2"/>
  <c r="M117" i="2"/>
  <c r="L117" i="2"/>
  <c r="K117" i="2"/>
  <c r="J117" i="2"/>
  <c r="I117" i="2"/>
  <c r="H117" i="2"/>
  <c r="G117" i="2"/>
  <c r="F117" i="2"/>
  <c r="M116" i="2"/>
  <c r="L116" i="2"/>
  <c r="K116" i="2"/>
  <c r="J116" i="2"/>
  <c r="I116" i="2"/>
  <c r="H116" i="2"/>
  <c r="G116" i="2"/>
  <c r="F116" i="2"/>
  <c r="M115" i="2"/>
  <c r="L115" i="2"/>
  <c r="K115" i="2"/>
  <c r="J115" i="2"/>
  <c r="I115" i="2"/>
  <c r="H115" i="2"/>
  <c r="G115" i="2"/>
  <c r="F115" i="2"/>
  <c r="M114" i="2"/>
  <c r="L114" i="2" s="1"/>
  <c r="K114" i="2"/>
  <c r="I114" i="2" s="1"/>
  <c r="J114" i="2"/>
  <c r="H114" i="2"/>
  <c r="G114" i="2"/>
  <c r="F114" i="2" s="1"/>
  <c r="M113" i="2"/>
  <c r="L113" i="2"/>
  <c r="K113" i="2"/>
  <c r="J113" i="2"/>
  <c r="I113" i="2"/>
  <c r="H113" i="2"/>
  <c r="G113" i="2"/>
  <c r="F113" i="2"/>
  <c r="M112" i="2"/>
  <c r="L112" i="2"/>
  <c r="K112" i="2"/>
  <c r="J112" i="2"/>
  <c r="I112" i="2"/>
  <c r="H112" i="2"/>
  <c r="G112" i="2"/>
  <c r="F112" i="2"/>
  <c r="M111" i="2"/>
  <c r="L111" i="2"/>
  <c r="K111" i="2"/>
  <c r="J111" i="2"/>
  <c r="I111" i="2"/>
  <c r="H111" i="2"/>
  <c r="G111" i="2"/>
  <c r="F111" i="2"/>
  <c r="M110" i="2"/>
  <c r="L110" i="2"/>
  <c r="K110" i="2"/>
  <c r="J110" i="2"/>
  <c r="I110" i="2"/>
  <c r="H110" i="2"/>
  <c r="G110" i="2"/>
  <c r="F110" i="2"/>
  <c r="M109" i="2"/>
  <c r="L109" i="2"/>
  <c r="K109" i="2"/>
  <c r="J109" i="2"/>
  <c r="I109" i="2"/>
  <c r="H109" i="2"/>
  <c r="G109" i="2"/>
  <c r="F109" i="2"/>
  <c r="M108" i="2"/>
  <c r="L108" i="2"/>
  <c r="K108" i="2"/>
  <c r="J108" i="2"/>
  <c r="I108" i="2"/>
  <c r="H108" i="2"/>
  <c r="G108" i="2"/>
  <c r="F108" i="2"/>
  <c r="M107" i="2"/>
  <c r="L107" i="2" s="1"/>
  <c r="K107" i="2"/>
  <c r="I107" i="2" s="1"/>
  <c r="J107" i="2"/>
  <c r="H107" i="2"/>
  <c r="G107" i="2"/>
  <c r="F107" i="2" s="1"/>
  <c r="M106" i="2"/>
  <c r="L106" i="2" s="1"/>
  <c r="K106" i="2"/>
  <c r="I106" i="2" s="1"/>
  <c r="J106" i="2"/>
  <c r="H106" i="2"/>
  <c r="G106" i="2"/>
  <c r="F106" i="2" s="1"/>
  <c r="M105" i="2"/>
  <c r="L105" i="2" s="1"/>
  <c r="K105" i="2"/>
  <c r="I105" i="2" s="1"/>
  <c r="J105" i="2"/>
  <c r="H105" i="2"/>
  <c r="G105" i="2"/>
  <c r="F105" i="2" s="1"/>
  <c r="M104" i="2"/>
  <c r="L104" i="2" s="1"/>
  <c r="K104" i="2"/>
  <c r="I104" i="2" s="1"/>
  <c r="J104" i="2"/>
  <c r="H104" i="2"/>
  <c r="G104" i="2"/>
  <c r="F104" i="2" s="1"/>
  <c r="M103" i="2"/>
  <c r="L103" i="2" s="1"/>
  <c r="K103" i="2"/>
  <c r="I103" i="2" s="1"/>
  <c r="J103" i="2"/>
  <c r="H103" i="2"/>
  <c r="G103" i="2"/>
  <c r="F103" i="2" s="1"/>
  <c r="M102" i="2"/>
  <c r="L102" i="2" s="1"/>
  <c r="K102" i="2"/>
  <c r="I102" i="2" s="1"/>
  <c r="J102" i="2"/>
  <c r="H102" i="2"/>
  <c r="G102" i="2"/>
  <c r="F102" i="2" s="1"/>
  <c r="M101" i="2"/>
  <c r="L101" i="2" s="1"/>
  <c r="K101" i="2"/>
  <c r="I101" i="2" s="1"/>
  <c r="J101" i="2"/>
  <c r="H101" i="2"/>
  <c r="G101" i="2"/>
  <c r="F101" i="2" s="1"/>
  <c r="M100" i="2"/>
  <c r="L100" i="2" s="1"/>
  <c r="K100" i="2"/>
  <c r="I100" i="2" s="1"/>
  <c r="J100" i="2"/>
  <c r="H100" i="2"/>
  <c r="G100" i="2"/>
  <c r="F100" i="2" s="1"/>
  <c r="M99" i="2"/>
  <c r="L99" i="2" s="1"/>
  <c r="K99" i="2"/>
  <c r="I99" i="2" s="1"/>
  <c r="J99" i="2"/>
  <c r="H99" i="2"/>
  <c r="G99" i="2"/>
  <c r="F99" i="2" s="1"/>
  <c r="M98" i="2"/>
  <c r="L98" i="2" s="1"/>
  <c r="K98" i="2"/>
  <c r="I98" i="2" s="1"/>
  <c r="J98" i="2"/>
  <c r="H98" i="2"/>
  <c r="G98" i="2"/>
  <c r="F98" i="2" s="1"/>
  <c r="M97" i="2"/>
  <c r="L97" i="2" s="1"/>
  <c r="K97" i="2"/>
  <c r="I97" i="2" s="1"/>
  <c r="J97" i="2"/>
  <c r="H97" i="2"/>
  <c r="G97" i="2"/>
  <c r="F97" i="2" s="1"/>
  <c r="M96" i="2"/>
  <c r="L96" i="2" s="1"/>
  <c r="K96" i="2"/>
  <c r="I96" i="2" s="1"/>
  <c r="J96" i="2"/>
  <c r="H96" i="2"/>
  <c r="G96" i="2"/>
  <c r="F96" i="2" s="1"/>
  <c r="M95" i="2"/>
  <c r="L95" i="2" s="1"/>
  <c r="K95" i="2"/>
  <c r="I95" i="2" s="1"/>
  <c r="J95" i="2"/>
  <c r="H95" i="2"/>
  <c r="G95" i="2"/>
  <c r="F95" i="2" s="1"/>
  <c r="M94" i="2"/>
  <c r="L94" i="2" s="1"/>
  <c r="K94" i="2"/>
  <c r="I94" i="2" s="1"/>
  <c r="J94" i="2"/>
  <c r="H94" i="2"/>
  <c r="G94" i="2"/>
  <c r="F94" i="2" s="1"/>
  <c r="M93" i="2"/>
  <c r="L93" i="2" s="1"/>
  <c r="K93" i="2"/>
  <c r="I93" i="2" s="1"/>
  <c r="J93" i="2"/>
  <c r="H93" i="2"/>
  <c r="G93" i="2"/>
  <c r="F93" i="2" s="1"/>
  <c r="M92" i="2"/>
  <c r="L92" i="2" s="1"/>
  <c r="K92" i="2"/>
  <c r="I92" i="2" s="1"/>
  <c r="J92" i="2"/>
  <c r="H92" i="2"/>
  <c r="G92" i="2"/>
  <c r="F92" i="2" s="1"/>
  <c r="M91" i="2"/>
  <c r="L91" i="2" s="1"/>
  <c r="K91" i="2"/>
  <c r="I91" i="2" s="1"/>
  <c r="J91" i="2"/>
  <c r="H91" i="2"/>
  <c r="G91" i="2"/>
  <c r="F91" i="2" s="1"/>
  <c r="M90" i="2"/>
  <c r="L90" i="2" s="1"/>
  <c r="K90" i="2"/>
  <c r="I90" i="2" s="1"/>
  <c r="J90" i="2"/>
  <c r="H90" i="2"/>
  <c r="G90" i="2"/>
  <c r="F90" i="2" s="1"/>
  <c r="M89" i="2"/>
  <c r="L89" i="2" s="1"/>
  <c r="K89" i="2"/>
  <c r="I89" i="2" s="1"/>
  <c r="J89" i="2"/>
  <c r="H89" i="2"/>
  <c r="G89" i="2"/>
  <c r="F89" i="2" s="1"/>
  <c r="M88" i="2"/>
  <c r="L88" i="2" s="1"/>
  <c r="K88" i="2"/>
  <c r="I88" i="2" s="1"/>
  <c r="J88" i="2"/>
  <c r="H88" i="2"/>
  <c r="G88" i="2"/>
  <c r="F88" i="2" s="1"/>
  <c r="M87" i="2"/>
  <c r="L87" i="2" s="1"/>
  <c r="K87" i="2"/>
  <c r="I87" i="2" s="1"/>
  <c r="J87" i="2"/>
  <c r="H87" i="2"/>
  <c r="G87" i="2"/>
  <c r="F87" i="2" s="1"/>
  <c r="M86" i="2"/>
  <c r="L86" i="2" s="1"/>
  <c r="K86" i="2"/>
  <c r="I86" i="2" s="1"/>
  <c r="J86" i="2"/>
  <c r="H86" i="2"/>
  <c r="G86" i="2"/>
  <c r="F86" i="2" s="1"/>
  <c r="M85" i="2"/>
  <c r="L85" i="2" s="1"/>
  <c r="K85" i="2"/>
  <c r="I85" i="2" s="1"/>
  <c r="J85" i="2"/>
  <c r="H85" i="2"/>
  <c r="G85" i="2"/>
  <c r="F85" i="2" s="1"/>
  <c r="M84" i="2"/>
  <c r="L84" i="2" s="1"/>
  <c r="K84" i="2"/>
  <c r="I84" i="2" s="1"/>
  <c r="J84" i="2"/>
  <c r="H84" i="2"/>
  <c r="G84" i="2"/>
  <c r="F84" i="2" s="1"/>
  <c r="M83" i="2"/>
  <c r="L83" i="2" s="1"/>
  <c r="K83" i="2"/>
  <c r="I83" i="2" s="1"/>
  <c r="J83" i="2"/>
  <c r="H83" i="2"/>
  <c r="G83" i="2"/>
  <c r="F83" i="2" s="1"/>
  <c r="M82" i="2"/>
  <c r="L82" i="2" s="1"/>
  <c r="K82" i="2"/>
  <c r="I82" i="2" s="1"/>
  <c r="J82" i="2"/>
  <c r="H82" i="2"/>
  <c r="G82" i="2"/>
  <c r="F82" i="2" s="1"/>
  <c r="M81" i="2"/>
  <c r="L81" i="2" s="1"/>
  <c r="K81" i="2"/>
  <c r="I81" i="2" s="1"/>
  <c r="J81" i="2"/>
  <c r="H81" i="2"/>
  <c r="G81" i="2"/>
  <c r="F81" i="2" s="1"/>
  <c r="M80" i="2"/>
  <c r="L80" i="2" s="1"/>
  <c r="K80" i="2"/>
  <c r="I80" i="2" s="1"/>
  <c r="J80" i="2"/>
  <c r="H80" i="2"/>
  <c r="G80" i="2"/>
  <c r="F80" i="2" s="1"/>
  <c r="M79" i="2"/>
  <c r="L79" i="2" s="1"/>
  <c r="K79" i="2"/>
  <c r="I79" i="2" s="1"/>
  <c r="J79" i="2"/>
  <c r="H79" i="2"/>
  <c r="G79" i="2"/>
  <c r="F79" i="2" s="1"/>
  <c r="M78" i="2"/>
  <c r="L78" i="2" s="1"/>
  <c r="K78" i="2"/>
  <c r="I78" i="2" s="1"/>
  <c r="J78" i="2"/>
  <c r="H78" i="2"/>
  <c r="G78" i="2"/>
  <c r="F78" i="2" s="1"/>
  <c r="M77" i="2"/>
  <c r="L77" i="2" s="1"/>
  <c r="K77" i="2"/>
  <c r="I77" i="2" s="1"/>
  <c r="J77" i="2"/>
  <c r="H77" i="2"/>
  <c r="G77" i="2"/>
  <c r="F77" i="2" s="1"/>
  <c r="M76" i="2"/>
  <c r="L76" i="2" s="1"/>
  <c r="K76" i="2"/>
  <c r="I76" i="2" s="1"/>
  <c r="J76" i="2"/>
  <c r="H76" i="2"/>
  <c r="G76" i="2"/>
  <c r="F76" i="2" s="1"/>
  <c r="M75" i="2"/>
  <c r="L75" i="2" s="1"/>
  <c r="K75" i="2"/>
  <c r="I75" i="2" s="1"/>
  <c r="J75" i="2"/>
  <c r="H75" i="2"/>
  <c r="G75" i="2"/>
  <c r="F75" i="2" s="1"/>
  <c r="M74" i="2"/>
  <c r="L74" i="2" s="1"/>
  <c r="K74" i="2"/>
  <c r="I74" i="2" s="1"/>
  <c r="J74" i="2"/>
  <c r="H74" i="2"/>
  <c r="G74" i="2"/>
  <c r="F74" i="2" s="1"/>
  <c r="M73" i="2"/>
  <c r="L73" i="2" s="1"/>
  <c r="K73" i="2"/>
  <c r="I73" i="2" s="1"/>
  <c r="J73" i="2"/>
  <c r="H73" i="2"/>
  <c r="G73" i="2"/>
  <c r="F73" i="2" s="1"/>
  <c r="M72" i="2"/>
  <c r="L72" i="2" s="1"/>
  <c r="K72" i="2"/>
  <c r="I72" i="2" s="1"/>
  <c r="J72" i="2"/>
  <c r="H72" i="2"/>
  <c r="G72" i="2"/>
  <c r="F72" i="2" s="1"/>
  <c r="M71" i="2"/>
  <c r="L71" i="2" s="1"/>
  <c r="K71" i="2"/>
  <c r="I71" i="2" s="1"/>
  <c r="J71" i="2"/>
  <c r="H71" i="2"/>
  <c r="G71" i="2"/>
  <c r="F71" i="2" s="1"/>
  <c r="M70" i="2"/>
  <c r="L70" i="2" s="1"/>
  <c r="K70" i="2"/>
  <c r="I70" i="2" s="1"/>
  <c r="J70" i="2"/>
  <c r="H70" i="2"/>
  <c r="G70" i="2"/>
  <c r="F70" i="2" s="1"/>
  <c r="M69" i="2"/>
  <c r="L69" i="2" s="1"/>
  <c r="K69" i="2"/>
  <c r="I69" i="2" s="1"/>
  <c r="J69" i="2"/>
  <c r="H69" i="2"/>
  <c r="G69" i="2"/>
  <c r="F69" i="2" s="1"/>
  <c r="M68" i="2"/>
  <c r="L68" i="2" s="1"/>
  <c r="K68" i="2"/>
  <c r="I68" i="2" s="1"/>
  <c r="J68" i="2"/>
  <c r="H68" i="2"/>
  <c r="G68" i="2"/>
  <c r="F68" i="2" s="1"/>
  <c r="M67" i="2"/>
  <c r="L67" i="2" s="1"/>
  <c r="K67" i="2"/>
  <c r="I67" i="2" s="1"/>
  <c r="J67" i="2"/>
  <c r="H67" i="2"/>
  <c r="G67" i="2"/>
  <c r="F67" i="2" s="1"/>
  <c r="M66" i="2"/>
  <c r="L66" i="2" s="1"/>
  <c r="K66" i="2"/>
  <c r="I66" i="2" s="1"/>
  <c r="J66" i="2"/>
  <c r="H66" i="2"/>
  <c r="G66" i="2"/>
  <c r="F66" i="2" s="1"/>
  <c r="M65" i="2"/>
  <c r="L65" i="2" s="1"/>
  <c r="K65" i="2"/>
  <c r="I65" i="2" s="1"/>
  <c r="J65" i="2"/>
  <c r="H65" i="2"/>
  <c r="G65" i="2"/>
  <c r="F65" i="2" s="1"/>
  <c r="M64" i="2"/>
  <c r="L64" i="2" s="1"/>
  <c r="K64" i="2"/>
  <c r="I64" i="2" s="1"/>
  <c r="J64" i="2"/>
  <c r="H64" i="2"/>
  <c r="G64" i="2"/>
  <c r="F64" i="2" s="1"/>
  <c r="M63" i="2"/>
  <c r="L63" i="2" s="1"/>
  <c r="K63" i="2"/>
  <c r="I63" i="2" s="1"/>
  <c r="J63" i="2"/>
  <c r="H63" i="2"/>
  <c r="G63" i="2"/>
  <c r="F63" i="2" s="1"/>
  <c r="M62" i="2"/>
  <c r="L62" i="2" s="1"/>
  <c r="K62" i="2"/>
  <c r="I62" i="2" s="1"/>
  <c r="J62" i="2"/>
  <c r="H62" i="2"/>
  <c r="G62" i="2"/>
  <c r="F62" i="2" s="1"/>
  <c r="M61" i="2"/>
  <c r="L61" i="2" s="1"/>
  <c r="K61" i="2"/>
  <c r="I61" i="2" s="1"/>
  <c r="J61" i="2"/>
  <c r="H61" i="2"/>
  <c r="G61" i="2"/>
  <c r="F61" i="2" s="1"/>
  <c r="M60" i="2"/>
  <c r="L60" i="2" s="1"/>
  <c r="K60" i="2"/>
  <c r="I60" i="2" s="1"/>
  <c r="J60" i="2"/>
  <c r="H60" i="2"/>
  <c r="G60" i="2"/>
  <c r="F60" i="2" s="1"/>
  <c r="M59" i="2"/>
  <c r="L59" i="2" s="1"/>
  <c r="K59" i="2"/>
  <c r="I59" i="2" s="1"/>
  <c r="J59" i="2"/>
  <c r="H59" i="2"/>
  <c r="G59" i="2"/>
  <c r="F59" i="2" s="1"/>
  <c r="M58" i="2"/>
  <c r="L58" i="2" s="1"/>
  <c r="K58" i="2"/>
  <c r="I58" i="2" s="1"/>
  <c r="J58" i="2"/>
  <c r="H58" i="2"/>
  <c r="G58" i="2"/>
  <c r="F58" i="2" s="1"/>
  <c r="M57" i="2"/>
  <c r="L57" i="2" s="1"/>
  <c r="K57" i="2"/>
  <c r="I57" i="2" s="1"/>
  <c r="J57" i="2"/>
  <c r="H57" i="2"/>
  <c r="G57" i="2"/>
  <c r="F57" i="2" s="1"/>
  <c r="M56" i="2"/>
  <c r="L56" i="2" s="1"/>
  <c r="K56" i="2"/>
  <c r="I56" i="2" s="1"/>
  <c r="J56" i="2"/>
  <c r="H56" i="2"/>
  <c r="G56" i="2"/>
  <c r="F56" i="2" s="1"/>
  <c r="M55" i="2"/>
  <c r="L55" i="2" s="1"/>
  <c r="K55" i="2"/>
  <c r="I55" i="2" s="1"/>
  <c r="J55" i="2"/>
  <c r="H55" i="2"/>
  <c r="G55" i="2"/>
  <c r="F55" i="2" s="1"/>
  <c r="M54" i="2"/>
  <c r="L54" i="2" s="1"/>
  <c r="K54" i="2"/>
  <c r="I54" i="2" s="1"/>
  <c r="J54" i="2"/>
  <c r="H54" i="2"/>
  <c r="G54" i="2"/>
  <c r="F54" i="2" s="1"/>
  <c r="M53" i="2"/>
  <c r="L53" i="2" s="1"/>
  <c r="K53" i="2"/>
  <c r="I53" i="2" s="1"/>
  <c r="J53" i="2"/>
  <c r="H53" i="2"/>
  <c r="G53" i="2"/>
  <c r="F53" i="2" s="1"/>
  <c r="M52" i="2"/>
  <c r="L52" i="2" s="1"/>
  <c r="K52" i="2"/>
  <c r="I52" i="2" s="1"/>
  <c r="J52" i="2"/>
  <c r="H52" i="2"/>
  <c r="G52" i="2"/>
  <c r="F52" i="2" s="1"/>
  <c r="M51" i="2"/>
  <c r="L51" i="2" s="1"/>
  <c r="K51" i="2"/>
  <c r="I51" i="2" s="1"/>
  <c r="J51" i="2"/>
  <c r="H51" i="2"/>
  <c r="G51" i="2"/>
  <c r="F51" i="2" s="1"/>
  <c r="M50" i="2"/>
  <c r="L50" i="2" s="1"/>
  <c r="K50" i="2"/>
  <c r="I50" i="2" s="1"/>
  <c r="J50" i="2"/>
  <c r="H50" i="2"/>
  <c r="G50" i="2"/>
  <c r="F50" i="2" s="1"/>
  <c r="M49" i="2"/>
  <c r="L49" i="2" s="1"/>
  <c r="K49" i="2"/>
  <c r="I49" i="2" s="1"/>
  <c r="J49" i="2"/>
  <c r="H49" i="2"/>
  <c r="G49" i="2"/>
  <c r="F49" i="2" s="1"/>
  <c r="M48" i="2"/>
  <c r="L48" i="2" s="1"/>
  <c r="K48" i="2"/>
  <c r="I48" i="2" s="1"/>
  <c r="J48" i="2"/>
  <c r="H48" i="2"/>
  <c r="G48" i="2"/>
  <c r="F48" i="2" s="1"/>
  <c r="M47" i="2"/>
  <c r="L47" i="2" s="1"/>
  <c r="K47" i="2"/>
  <c r="I47" i="2" s="1"/>
  <c r="J47" i="2"/>
  <c r="H47" i="2"/>
  <c r="G47" i="2"/>
  <c r="F47" i="2" s="1"/>
  <c r="M46" i="2"/>
  <c r="L46" i="2" s="1"/>
  <c r="K46" i="2"/>
  <c r="I46" i="2" s="1"/>
  <c r="J46" i="2"/>
  <c r="H46" i="2"/>
  <c r="G46" i="2"/>
  <c r="F46" i="2" s="1"/>
  <c r="M45" i="2"/>
  <c r="L45" i="2" s="1"/>
  <c r="K45" i="2"/>
  <c r="I45" i="2" s="1"/>
  <c r="J45" i="2"/>
  <c r="H45" i="2"/>
  <c r="G45" i="2"/>
  <c r="F45" i="2" s="1"/>
  <c r="M44" i="2"/>
  <c r="L44" i="2" s="1"/>
  <c r="K44" i="2"/>
  <c r="I44" i="2" s="1"/>
  <c r="J44" i="2"/>
  <c r="H44" i="2"/>
  <c r="G44" i="2"/>
  <c r="F44" i="2" s="1"/>
  <c r="M43" i="2"/>
  <c r="L43" i="2" s="1"/>
  <c r="K43" i="2"/>
  <c r="I43" i="2" s="1"/>
  <c r="J43" i="2"/>
  <c r="H43" i="2"/>
  <c r="G43" i="2"/>
  <c r="F43" i="2" s="1"/>
  <c r="M42" i="2"/>
  <c r="L42" i="2" s="1"/>
  <c r="K42" i="2"/>
  <c r="I42" i="2" s="1"/>
  <c r="J42" i="2"/>
  <c r="H42" i="2"/>
  <c r="G42" i="2"/>
  <c r="F42" i="2" s="1"/>
  <c r="M41" i="2"/>
  <c r="L41" i="2" s="1"/>
  <c r="K41" i="2"/>
  <c r="I41" i="2" s="1"/>
  <c r="J41" i="2"/>
  <c r="H41" i="2"/>
  <c r="G41" i="2"/>
  <c r="F41" i="2" s="1"/>
  <c r="M40" i="2"/>
  <c r="L40" i="2" s="1"/>
  <c r="K40" i="2"/>
  <c r="I40" i="2" s="1"/>
  <c r="J40" i="2"/>
  <c r="H40" i="2"/>
  <c r="G40" i="2"/>
  <c r="F40" i="2" s="1"/>
  <c r="M39" i="2"/>
  <c r="L39" i="2" s="1"/>
  <c r="K39" i="2"/>
  <c r="I39" i="2" s="1"/>
  <c r="J39" i="2"/>
  <c r="H39" i="2"/>
  <c r="G39" i="2"/>
  <c r="F39" i="2" s="1"/>
  <c r="M38" i="2"/>
  <c r="L38" i="2" s="1"/>
  <c r="K38" i="2"/>
  <c r="I38" i="2" s="1"/>
  <c r="J38" i="2"/>
  <c r="H38" i="2"/>
  <c r="G38" i="2"/>
  <c r="F38" i="2" s="1"/>
  <c r="M37" i="2"/>
  <c r="L37" i="2" s="1"/>
  <c r="K37" i="2"/>
  <c r="I37" i="2" s="1"/>
  <c r="J37" i="2"/>
  <c r="H37" i="2"/>
  <c r="G37" i="2"/>
  <c r="F37" i="2" s="1"/>
  <c r="M36" i="2"/>
  <c r="L36" i="2" s="1"/>
  <c r="K36" i="2"/>
  <c r="I36" i="2" s="1"/>
  <c r="J36" i="2"/>
  <c r="H36" i="2"/>
  <c r="G36" i="2"/>
  <c r="F36" i="2" s="1"/>
  <c r="M35" i="2"/>
  <c r="L35" i="2" s="1"/>
  <c r="K35" i="2"/>
  <c r="I35" i="2" s="1"/>
  <c r="J35" i="2"/>
  <c r="H35" i="2"/>
  <c r="G35" i="2"/>
  <c r="F35" i="2" s="1"/>
  <c r="M34" i="2"/>
  <c r="L34" i="2" s="1"/>
  <c r="K34" i="2"/>
  <c r="I34" i="2" s="1"/>
  <c r="J34" i="2"/>
  <c r="H34" i="2"/>
  <c r="G34" i="2"/>
  <c r="F34" i="2" s="1"/>
  <c r="M33" i="2"/>
  <c r="L33" i="2" s="1"/>
  <c r="K33" i="2"/>
  <c r="I33" i="2" s="1"/>
  <c r="J33" i="2"/>
  <c r="H33" i="2"/>
  <c r="G33" i="2"/>
  <c r="F33" i="2" s="1"/>
  <c r="M32" i="2"/>
  <c r="L32" i="2" s="1"/>
  <c r="K32" i="2"/>
  <c r="I32" i="2" s="1"/>
  <c r="J32" i="2"/>
  <c r="H32" i="2"/>
  <c r="G32" i="2"/>
  <c r="F32" i="2" s="1"/>
  <c r="M31" i="2"/>
  <c r="L31" i="2" s="1"/>
  <c r="K31" i="2"/>
  <c r="I31" i="2" s="1"/>
  <c r="J31" i="2"/>
  <c r="H31" i="2"/>
  <c r="G31" i="2"/>
  <c r="F31" i="2" s="1"/>
  <c r="M30" i="2"/>
  <c r="L30" i="2" s="1"/>
  <c r="K30" i="2"/>
  <c r="I30" i="2" s="1"/>
  <c r="J30" i="2"/>
  <c r="H30" i="2"/>
  <c r="G30" i="2"/>
  <c r="F30" i="2" s="1"/>
  <c r="M29" i="2"/>
  <c r="L29" i="2"/>
  <c r="K29" i="2"/>
  <c r="J29" i="2"/>
  <c r="I29" i="2"/>
  <c r="H29" i="2"/>
  <c r="G29" i="2"/>
  <c r="F29" i="2"/>
  <c r="M28" i="2"/>
  <c r="L28" i="2"/>
  <c r="K28" i="2"/>
  <c r="J28" i="2"/>
  <c r="I28" i="2"/>
  <c r="H28" i="2"/>
  <c r="G28" i="2"/>
  <c r="F28" i="2"/>
  <c r="M27" i="2"/>
  <c r="L27" i="2"/>
  <c r="K27" i="2"/>
  <c r="J27" i="2"/>
  <c r="I27" i="2"/>
  <c r="H27" i="2"/>
  <c r="G27" i="2"/>
  <c r="F27" i="2"/>
  <c r="M26" i="2"/>
  <c r="L26" i="2"/>
  <c r="K26" i="2"/>
  <c r="J26" i="2"/>
  <c r="I26" i="2"/>
  <c r="H26" i="2"/>
  <c r="G26" i="2"/>
  <c r="F26" i="2"/>
  <c r="M25" i="2"/>
  <c r="L25" i="2"/>
  <c r="K25" i="2"/>
  <c r="J25" i="2"/>
  <c r="I25" i="2"/>
  <c r="H25" i="2"/>
  <c r="G25" i="2"/>
  <c r="F25" i="2"/>
  <c r="M24" i="2"/>
  <c r="L24" i="2" s="1"/>
  <c r="K24" i="2"/>
  <c r="J24" i="2"/>
  <c r="H24" i="2"/>
  <c r="G24" i="2"/>
  <c r="F24" i="2" s="1"/>
  <c r="M23" i="2"/>
  <c r="L23" i="2" s="1"/>
  <c r="K23" i="2"/>
  <c r="I23" i="2" s="1"/>
  <c r="J23" i="2"/>
  <c r="H23" i="2"/>
  <c r="G23" i="2"/>
  <c r="F23" i="2" s="1"/>
  <c r="M22" i="2"/>
  <c r="L22" i="2"/>
  <c r="K22" i="2"/>
  <c r="J22" i="2"/>
  <c r="I22" i="2"/>
  <c r="H22" i="2"/>
  <c r="G22" i="2"/>
  <c r="F22" i="2"/>
  <c r="M21" i="2"/>
  <c r="L21" i="2"/>
  <c r="K21" i="2"/>
  <c r="J21" i="2"/>
  <c r="I21" i="2"/>
  <c r="H21" i="2"/>
  <c r="G21" i="2"/>
  <c r="F21" i="2"/>
  <c r="M20" i="2"/>
  <c r="L20" i="2"/>
  <c r="K20" i="2"/>
  <c r="J20" i="2"/>
  <c r="I20" i="2"/>
  <c r="H20" i="2"/>
  <c r="G20" i="2"/>
  <c r="F20" i="2"/>
  <c r="M19" i="2"/>
  <c r="L19" i="2" s="1"/>
  <c r="K19" i="2"/>
  <c r="I19" i="2" s="1"/>
  <c r="J19" i="2"/>
  <c r="H19" i="2"/>
  <c r="G19" i="2"/>
  <c r="F19" i="2" s="1"/>
  <c r="M18" i="2"/>
  <c r="L18" i="2"/>
  <c r="K18" i="2"/>
  <c r="J18" i="2"/>
  <c r="I18" i="2"/>
  <c r="H18" i="2"/>
  <c r="G18" i="2"/>
  <c r="F18" i="2"/>
  <c r="M17" i="2"/>
  <c r="L17" i="2"/>
  <c r="K17" i="2"/>
  <c r="J17" i="2"/>
  <c r="I17" i="2"/>
  <c r="H17" i="2"/>
  <c r="G17" i="2"/>
  <c r="F17" i="2"/>
  <c r="M16" i="2"/>
  <c r="L16" i="2"/>
  <c r="K16" i="2"/>
  <c r="J16" i="2"/>
  <c r="I16" i="2"/>
  <c r="H16" i="2"/>
  <c r="G16" i="2"/>
  <c r="F16" i="2"/>
  <c r="M15" i="2"/>
  <c r="L15" i="2"/>
  <c r="K15" i="2"/>
  <c r="J15" i="2"/>
  <c r="I15" i="2"/>
  <c r="H15" i="2"/>
  <c r="G15" i="2"/>
  <c r="F15" i="2"/>
  <c r="M14" i="2"/>
  <c r="L14" i="2"/>
  <c r="K14" i="2"/>
  <c r="J14" i="2"/>
  <c r="I14" i="2"/>
  <c r="H14" i="2"/>
  <c r="G14" i="2"/>
  <c r="F14" i="2"/>
  <c r="M13" i="2"/>
  <c r="L13" i="2"/>
  <c r="K13" i="2"/>
  <c r="J13" i="2"/>
  <c r="I13" i="2"/>
  <c r="H13" i="2"/>
  <c r="G13" i="2"/>
  <c r="F13" i="2"/>
  <c r="M12" i="2"/>
  <c r="L12" i="2"/>
  <c r="K12" i="2"/>
  <c r="J12" i="2"/>
  <c r="I12" i="2"/>
  <c r="H12" i="2"/>
  <c r="G12" i="2"/>
  <c r="F12" i="2"/>
  <c r="M11" i="2"/>
  <c r="L11" i="2"/>
  <c r="K11" i="2"/>
  <c r="J11" i="2"/>
  <c r="I11" i="2"/>
  <c r="H11" i="2"/>
  <c r="G11" i="2"/>
  <c r="F11" i="2"/>
  <c r="M10" i="2"/>
  <c r="L10" i="2" s="1"/>
  <c r="K10" i="2"/>
  <c r="I10" i="2" s="1"/>
  <c r="J10" i="2"/>
  <c r="H10" i="2"/>
  <c r="G10" i="2"/>
  <c r="F10" i="2" s="1"/>
  <c r="M9" i="2"/>
  <c r="L9" i="2"/>
  <c r="K9" i="2"/>
  <c r="J9" i="2"/>
  <c r="I9" i="2"/>
  <c r="H9" i="2"/>
  <c r="G9" i="2"/>
  <c r="F9" i="2"/>
  <c r="M8" i="2"/>
  <c r="L8" i="2"/>
  <c r="K8" i="2"/>
  <c r="J8" i="2"/>
  <c r="I8" i="2"/>
  <c r="H8" i="2"/>
  <c r="G8" i="2"/>
  <c r="F8" i="2"/>
  <c r="M7" i="2"/>
  <c r="L7" i="2"/>
  <c r="K7" i="2"/>
  <c r="J7" i="2"/>
  <c r="I7" i="2"/>
  <c r="H7" i="2"/>
  <c r="G7" i="2"/>
  <c r="F7" i="2"/>
  <c r="M6" i="2"/>
  <c r="L6" i="2"/>
  <c r="K6" i="2"/>
  <c r="J6" i="2"/>
  <c r="I6" i="2"/>
  <c r="H6" i="2"/>
  <c r="G6" i="2"/>
  <c r="F6" i="2"/>
  <c r="O16" i="3" l="1"/>
  <c r="O34" i="3"/>
  <c r="O43" i="3"/>
  <c r="O51" i="3"/>
  <c r="O61" i="3"/>
  <c r="O69" i="3"/>
  <c r="O147" i="3"/>
  <c r="O190" i="3"/>
  <c r="M36" i="3"/>
  <c r="U36" i="3" s="1"/>
  <c r="M63" i="3"/>
  <c r="U63" i="3" s="1"/>
  <c r="M72" i="3"/>
  <c r="U72" i="3" s="1"/>
  <c r="O35" i="3"/>
  <c r="O52" i="3"/>
  <c r="O62" i="3"/>
  <c r="O70" i="3"/>
  <c r="O155" i="3"/>
  <c r="O42" i="3"/>
  <c r="O29" i="3"/>
  <c r="O46" i="3"/>
  <c r="O56" i="3"/>
  <c r="O158" i="3"/>
  <c r="M48" i="3"/>
  <c r="U48" i="3" s="1"/>
  <c r="O30" i="3"/>
  <c r="O38" i="3"/>
  <c r="O47" i="3"/>
  <c r="O131" i="3"/>
  <c r="O162" i="3"/>
  <c r="O31" i="3"/>
  <c r="O39" i="3"/>
  <c r="O58" i="3"/>
  <c r="O66" i="3"/>
  <c r="O132" i="3"/>
  <c r="O163" i="3"/>
  <c r="O33" i="3"/>
  <c r="O2" i="3"/>
  <c r="O141" i="3"/>
  <c r="O186" i="3"/>
  <c r="N32" i="2"/>
  <c r="N40" i="2"/>
  <c r="N160" i="2"/>
  <c r="N34" i="2"/>
  <c r="N42" i="2"/>
  <c r="N51" i="2"/>
  <c r="N61" i="2"/>
  <c r="N69" i="2"/>
  <c r="N77" i="2"/>
  <c r="N135" i="2"/>
  <c r="N165" i="2"/>
  <c r="N50" i="2"/>
  <c r="N68" i="2"/>
  <c r="N134" i="2"/>
  <c r="N35" i="2"/>
  <c r="N43" i="2"/>
  <c r="N52" i="2"/>
  <c r="N62" i="2"/>
  <c r="N70" i="2"/>
  <c r="N78" i="2"/>
  <c r="N144" i="2"/>
  <c r="N166" i="2"/>
  <c r="N64" i="2"/>
  <c r="N72" i="2"/>
  <c r="N80" i="2"/>
  <c r="N60" i="2"/>
  <c r="N76" i="2"/>
  <c r="N161" i="2"/>
  <c r="N10" i="2"/>
  <c r="N36" i="2"/>
  <c r="N45" i="2"/>
  <c r="N53" i="2"/>
  <c r="N63" i="2"/>
  <c r="N71" i="2"/>
  <c r="N79" i="2"/>
  <c r="N149" i="2"/>
  <c r="N189" i="2"/>
  <c r="N24" i="2"/>
  <c r="N47" i="2"/>
  <c r="N55" i="2"/>
  <c r="N31" i="2"/>
  <c r="N39" i="2"/>
  <c r="N48" i="2"/>
  <c r="N57" i="2"/>
  <c r="N66" i="2"/>
  <c r="N74" i="2"/>
  <c r="N119" i="2"/>
  <c r="N158" i="2"/>
  <c r="H5" i="2"/>
  <c r="G5" i="2"/>
  <c r="F5" i="2" s="1"/>
  <c r="K5" i="2"/>
  <c r="I5" i="2" s="1"/>
  <c r="J5" i="2"/>
  <c r="M5" i="2" l="1"/>
  <c r="L5" i="2" l="1"/>
  <c r="N5" i="2"/>
</calcChain>
</file>

<file path=xl/sharedStrings.xml><?xml version="1.0" encoding="utf-8"?>
<sst xmlns="http://schemas.openxmlformats.org/spreadsheetml/2006/main" count="4138" uniqueCount="415">
  <si>
    <t>Propuestas planteadas</t>
  </si>
  <si>
    <t>POA</t>
  </si>
  <si>
    <t>Presupuesto</t>
  </si>
  <si>
    <t>ECONOMÍA</t>
  </si>
  <si>
    <t>Cofinanciar:</t>
  </si>
  <si>
    <t>NO existe POA para H. Icla</t>
  </si>
  <si>
    <t>NO existe POA para H. Carrisal</t>
  </si>
  <si>
    <t>NO existe POA para H. Chaco</t>
  </si>
  <si>
    <t>28 proyectos de construcción en ejecución</t>
  </si>
  <si>
    <t>2 proyectos de preinversión concluidos</t>
  </si>
  <si>
    <t>Propuesta de políticas hidrocarburíferas, producción control de actividades petroleras en el territorio</t>
  </si>
  <si>
    <t>Desarrollo Económico Productivo con Inclusión</t>
  </si>
  <si>
    <t>1. Desarrollo de complejos productivos integrales sobre la base de los potenciales  productivos regionales</t>
  </si>
  <si>
    <t>2. Fortalecimiento de los sistemas productivos agropecuarios y mejoramiento de la productividad para garantizar la provisión de productos agropecuarios y la seguridad alimentaria</t>
  </si>
  <si>
    <t>3. Desarrollo de la infraestructura de apoyo a la producción en regiones y ciudades intermedias, núcleos de las cadenas y complejos productivos</t>
  </si>
  <si>
    <t>4. Ampliación y desarrollo de infraestructura y servicios de energía eléctrica y gas natural para el desarrollo productivo e industrial en las regiones.</t>
  </si>
  <si>
    <t>5. Desarrollo de la capacidad empresarial del sector productivo y promoción de alianzas entre organizaciones de productores</t>
  </si>
  <si>
    <t>6. Fortalecimiento del sector artesanal y promoción de productos competitivos con identidad cultural</t>
  </si>
  <si>
    <t>7. Impulso al desarrollo y crecimiento del sector industrial con la perspectiva de generar mayores empleos, ingresos y valor agregado</t>
  </si>
  <si>
    <t>8. Fomento y desarrollo de condiciones para el emprendimiento público – privado, generando sinergias y concurrencia para el desarrollo económico</t>
  </si>
  <si>
    <t>9. Promoción y consolidación de la ciudad de Sucre como centro de servicios administrativos y especializados en educación, salud y jurídico</t>
  </si>
  <si>
    <t>10. Gestión y promoción del sector hidrocarburos para formar parte de la matriz energética del país</t>
  </si>
  <si>
    <t>11.Desarrollo de ramales y rutas de integración a los corredores bioceánicos y de la infraestructura vial departamental y municipal</t>
  </si>
  <si>
    <t>12.Consolidación de una infraestructura aeroportuaria como base para el desarrollo económico productivo</t>
  </si>
  <si>
    <t>13.Impulso del desarrollo de ciudades intermedias como centros de producción, provisión de bienes, servicios financieros y no-financieros</t>
  </si>
  <si>
    <t>14. Mejoramiento de las coberturas y accesos a los servicios y tecnologías de comunicación.</t>
  </si>
  <si>
    <t>Turismo</t>
  </si>
  <si>
    <t>no existe POA</t>
  </si>
  <si>
    <t>Se invertirá en el turismo departamental urbano y rural y a la ejecución de proyectos que permitan avanzar en la consolidación de productos turísticos sostenibles tanto en el área urbana como rural.</t>
  </si>
  <si>
    <t>3 rutas turísticas en implementación</t>
  </si>
  <si>
    <t>Habilitación del tren turístico en los ramales Sucre- Potosí (Uyuni) y Sucre Tarabuco</t>
  </si>
  <si>
    <t>1. Desarrollo del turismo sobre la base de la imagen Sucre: Ciudad Histórico-Cultural (Turismo de Cultura).</t>
  </si>
  <si>
    <t>2. Generación de condiciones económicas para el desarrollo de rutas y productos turísticos de atractivo cultural, histórico, paleontológico, ecológico en las regiones</t>
  </si>
  <si>
    <t>3. Promoción del desarrollo empresarial de servicios de calidad para el turismo</t>
  </si>
  <si>
    <t>4. Promoción de Chuquisaca como destino turístico.</t>
  </si>
  <si>
    <t>5. Desarrollo interinstitucional para el fomento al desarrollo del turismo en el departamento.</t>
  </si>
  <si>
    <t>6. Protección, preservación y revitalización del patrimonio cultural tangible e intangible del</t>
  </si>
  <si>
    <t>Producción agropecuaria</t>
  </si>
  <si>
    <t>Desarrollo y fortalecimiento  de las autonomías territoriales</t>
  </si>
  <si>
    <t>Incrementar la productividad agropecuaria con la ejecución de proyectos agrícolas pecuarios y sistemas de riego</t>
  </si>
  <si>
    <t>4 proyectos agrìcolas de continuidad de ejecución</t>
  </si>
  <si>
    <t>1 proyecto frutícola en ejecución</t>
  </si>
  <si>
    <t>1 instituto superior tecnológico agroindustrial y equipado</t>
  </si>
  <si>
    <t>Municipios y organización civil</t>
  </si>
  <si>
    <t>SALUD</t>
  </si>
  <si>
    <t>Programa de protección Social en Salud implementado y en ejecución del 51%</t>
  </si>
  <si>
    <t>61% de la población accede a los establecimientos de salud.</t>
  </si>
  <si>
    <t xml:space="preserve">11 hospitales públicos del departamento </t>
  </si>
  <si>
    <t>90% conoce y aplica procedimientos</t>
  </si>
  <si>
    <t>3 centros de atención especializada con mejoras de infraestructura San Juan de Dios, Psiquiatrico, centro de salud KKochis</t>
  </si>
  <si>
    <t>1.Intervención integral para la reducción de la mortalidad materna y neonatal</t>
  </si>
  <si>
    <t>2.Fortalecimiento del sistema departamental de salud de Chuquisaca</t>
  </si>
  <si>
    <t>3.Promoción de la salud</t>
  </si>
  <si>
    <t>4.Fortalecimiento de la Vigilancia de la Salud Pública</t>
  </si>
  <si>
    <t>5.Fortalecimiento institucional y comunitario de los sistemas de salud vigentes (tradicional y médico).</t>
  </si>
  <si>
    <t>6.Promoción, fomento y apoyo a la participación de niños, jóvenes y adultos en la práctica deportiva para</t>
  </si>
  <si>
    <t>mejorar la calidad de vida y el nivel competitivo</t>
  </si>
  <si>
    <t>EDUCACIÓN</t>
  </si>
  <si>
    <t xml:space="preserve"> Reducir los índices de alfabetización mayores a 15 años</t>
  </si>
  <si>
    <t>1. Acceso y permanencia escolar con calidad e igualdad de oportunidades, priorizando la tasa de término a 8vo de primaria.</t>
  </si>
  <si>
    <t>2. Atención integral al niño y niña menor a seis años (estimulación temprana).</t>
  </si>
  <si>
    <t>3. Promoción de la educación técnica para la producción, oportunidad de empleo, y desempeño laboral, en los sistemas de educación formal, educación de adultos y técnico-superior</t>
  </si>
  <si>
    <t>4. Desarrollo institucional y participación social en la educación</t>
  </si>
  <si>
    <t>-Deporte</t>
  </si>
  <si>
    <t>Están en funcionamiento  escuelas piloto de la gobernación en convenio los gobiernos municipales</t>
  </si>
  <si>
    <t xml:space="preserve">Están preparadas para recibir 1 evento internacional, 3 eventos nacionales </t>
  </si>
  <si>
    <t>6 infraestructuras deportivas construidas</t>
  </si>
  <si>
    <t>1. Promoción, fomento y apoyo a la participación de niños, jóvenes y adultos en la práctica deportiva para mejorar la calidad de vida y el nivel competitivo</t>
  </si>
  <si>
    <t>Medio Ambiente</t>
  </si>
  <si>
    <t>Implementación del Proyecto “Agua Sucre III”.</t>
  </si>
  <si>
    <t>Intervención en el manejo integral de 8 cuencas en el departamento 3200 Ha. Forestadas y reforestadas</t>
  </si>
  <si>
    <t>Sistemas de monitoreo de la calidad y cantidad de aguas del Rio Pilcomayo implementados</t>
  </si>
  <si>
    <t>1. Aprovechamiento de los recursos naturales renovables, no renovables.</t>
  </si>
  <si>
    <t>2.Aplicación y cumplimiento de la normativa ambiental en las actividades productivas.</t>
  </si>
  <si>
    <t>3.Manejo y gestión integral de cuencas y recursos hídricos. 4.Ordenamiento territorial orientado al uso sustentable de los recursos naturales.</t>
  </si>
  <si>
    <t>5.Gestión integral con enfoque de desarrollo sustentable de áreas protegidas en el Departamento.</t>
  </si>
  <si>
    <t>6.Gestión de riesgos y alerta temprana en el departamento y fenómenos naturales a causa de cambio</t>
  </si>
  <si>
    <t>climático.</t>
  </si>
  <si>
    <t>7.Desarrollo forestal y agroforestal en el Departamento.</t>
  </si>
  <si>
    <t>8.Gestión integral de la biodiversidad con desarrollo sustentable en el Departamento.</t>
  </si>
  <si>
    <t>9.Fortalecimiento y articulación interinstitucional para la promoción, regulación y control ambiental</t>
  </si>
  <si>
    <t>Desarrollo Social</t>
  </si>
  <si>
    <t>1. Fortalecimiento de la seguridad ciudadana en el departamento</t>
  </si>
  <si>
    <t>2. Fortalecimiento de los servicios de gestión social en el departamento para el cumplimiento, promoción</t>
  </si>
  <si>
    <t>y respeto de derechos y obligaciones humanas</t>
  </si>
  <si>
    <t>3. Promoción del enfoque de equidad de género en todos los ámbitos del que hacer humano garantizando</t>
  </si>
  <si>
    <t>el ejercicio pleno de los derechos de mujeres y hombre</t>
  </si>
  <si>
    <t>4.Consolidación de la identidad de las culturas incorporándolas al proceso de desarrollo económico y social</t>
  </si>
  <si>
    <t>del departamento.</t>
  </si>
  <si>
    <t>5.Mejora del acceso a la vivienda, servicios de agua potable y saneamiento básico</t>
  </si>
  <si>
    <t xml:space="preserve">Desarrollo Político Institucional </t>
  </si>
  <si>
    <t>1. Fortalecimiento sostenido de capacidades e institucionalidad de las entidades públicas e instauración de las autonomías en el departamento.</t>
  </si>
  <si>
    <t>2. Promoción y desarrollo de los mecanismos de actores sociales, actores sectoriales e institucionales públicos y privados en el nivel departamental, regional y local</t>
  </si>
  <si>
    <t>3. Desconcentración del sector público y privado en las regiones y el territorio para provisión efectiva, oportuna y con calidad de bienes y servicios</t>
  </si>
  <si>
    <t>4. Establecimiento y fortalecimiento de estructuras y redes de acción interinstitucional, sinérgica y concurrente.</t>
  </si>
  <si>
    <t>*        Tecnificar los sistemas de riego (multicompuertas, goteo, aspersión).</t>
  </si>
  <si>
    <t>*        Gestionar y concurrir en la construcción del Tramo Sucre - Poroma - Puente Chayanta - Toro Toro (Ruta Turística).</t>
  </si>
  <si>
    <t>*        Construcción y Equipamiento de 3 Hospitales de III Nivel (1 en Sucre, 1 en Chaco y 1 en Cintis).</t>
  </si>
  <si>
    <t>*        Gestionar infraestructura para la Universidad Pedagógica.</t>
  </si>
  <si>
    <t>*        Ampliar y Equipar el Centro de Alto Rendimiento Deportivo.</t>
  </si>
  <si>
    <t>Hidroeléctrica Icla</t>
  </si>
  <si>
    <t xml:space="preserve">Hidroeléctrica El Carrisal </t>
  </si>
  <si>
    <t>Hidroeléctrica en el Chaco</t>
  </si>
  <si>
    <t>PLANILLA GENERAL DE SEGUIMIENTO A LA OFERTA ELECTORAL DEL GOBIERNO AUTONOMO DE CHUQUISACA</t>
  </si>
  <si>
    <t>AL: 31 DE MARZO DE 2017</t>
  </si>
  <si>
    <t>PDD 2012 - 2016</t>
  </si>
  <si>
    <t>Peatonalizar el centro histórico de Sucre.</t>
  </si>
  <si>
    <t>ECONOMIA</t>
  </si>
  <si>
    <t>* Fortalecer y desarrollar "Cultura Viva" en Sucre (espacios donde se hace arte: música, teatro, cine, vídeo, fotografía, pintura, tejido, danza, entre otras artes.)</t>
  </si>
  <si>
    <t>AUTONOMÍAS</t>
  </si>
  <si>
    <t>* Implementar mecanismos que hagan que Chuquisaca sea un referente en la lucha contra la discriminación y xenofobia.</t>
  </si>
  <si>
    <t>OFERTA ELECTORAL</t>
  </si>
  <si>
    <t xml:space="preserve">CANDIDATO: Esteban  Urquizu, Movimiento al Socialismo (MAS) </t>
  </si>
  <si>
    <t>OTRAS TEMÁTICAS</t>
  </si>
  <si>
    <t>FORTALECIMIENTO</t>
  </si>
  <si>
    <t>SECTOR</t>
  </si>
  <si>
    <t>TEMÁTICA</t>
  </si>
  <si>
    <t>RECURSOS HIDROCARBURÍFEROS</t>
  </si>
  <si>
    <t xml:space="preserve"> COFINANCIAR</t>
  </si>
  <si>
    <t xml:space="preserve"> TRASFORMACIÓN Y VALOR AGREGADO</t>
  </si>
  <si>
    <t>TURISMO</t>
  </si>
  <si>
    <t>PRODUCCIÓN AGROPECUARIA</t>
  </si>
  <si>
    <t>INTEGRANDO NUESTRA BOLIVIA - CHUQUISACA</t>
  </si>
  <si>
    <t>DEPORTE</t>
  </si>
  <si>
    <t>INVESTIGACIÓN E INNOVACIÓN TECNOLÓGICA</t>
  </si>
  <si>
    <t>MEDIO AMBIENTE</t>
  </si>
  <si>
    <t>GÉNERO</t>
  </si>
  <si>
    <t>NIÑOS, NIÑAS, ADOLESCENTES Y JÓVENES.</t>
  </si>
  <si>
    <t>SEGURIDAD CIUDADANA</t>
  </si>
  <si>
    <t>JUSTICIA Y LUCHA CONTRA LA CORRUPCIÓN</t>
  </si>
  <si>
    <t xml:space="preserve">RACISMO Y DISCRIMINACIÓN </t>
  </si>
  <si>
    <t>SI</t>
  </si>
  <si>
    <t>OFERTAS PRIORIZADAS EN EL POA 2016 (SI/NO)</t>
  </si>
  <si>
    <t>SEGUIMIENTO ANTERIOR (SI/NO)</t>
  </si>
  <si>
    <t>EJECUCIÓN PRESUPUESTO 2016</t>
  </si>
  <si>
    <t>PRESUPUESTO 2017</t>
  </si>
  <si>
    <t>OFERTAS PRIORIZADAS EN EL POA 2017 (SI/NO)</t>
  </si>
  <si>
    <t>COMENTARIO</t>
  </si>
  <si>
    <t>CATEGORÍA</t>
  </si>
  <si>
    <t>13.0017.000</t>
  </si>
  <si>
    <t>13.0000.080</t>
  </si>
  <si>
    <t>13.0014.000</t>
  </si>
  <si>
    <t>10.0000.073</t>
  </si>
  <si>
    <t>- x -</t>
  </si>
  <si>
    <t>10.0015.000</t>
  </si>
  <si>
    <t>10.0018.000</t>
  </si>
  <si>
    <t>10.0019.000</t>
  </si>
  <si>
    <t>10.0020.000</t>
  </si>
  <si>
    <t>10.0021.000</t>
  </si>
  <si>
    <t>10.0022.000</t>
  </si>
  <si>
    <t>10.0023.000</t>
  </si>
  <si>
    <t>10.0024.000</t>
  </si>
  <si>
    <t>10.0000.074</t>
  </si>
  <si>
    <t>10.0014.000</t>
  </si>
  <si>
    <t>16.0000.050</t>
  </si>
  <si>
    <t>16.0000.083</t>
  </si>
  <si>
    <t>16.0000.089</t>
  </si>
  <si>
    <t>20.0000.080</t>
  </si>
  <si>
    <t>25.0000.060</t>
  </si>
  <si>
    <t>26.0000.021</t>
  </si>
  <si>
    <t>26.0000.022</t>
  </si>
  <si>
    <t>40.0002.000</t>
  </si>
  <si>
    <t>41.0100.000</t>
  </si>
  <si>
    <t>41.0101.000</t>
  </si>
  <si>
    <t>41.0102.000</t>
  </si>
  <si>
    <t>41.0103.000</t>
  </si>
  <si>
    <t>42.0000.061</t>
  </si>
  <si>
    <t>42.0000.063</t>
  </si>
  <si>
    <t>43.0097.000</t>
  </si>
  <si>
    <t>43.0099.000</t>
  </si>
  <si>
    <t>Proyecto que sera financiado por el Ministerio de Medio Ambiente (http://www.chuquisaca.gob.bo/?p=2189)</t>
  </si>
  <si>
    <t>Avance de la ABC (http://abyayala.tv.bo/index.php/2016/06/20/sucre-avance-obras-la-via-diagonal-jaime-mendoza/)</t>
  </si>
  <si>
    <t>44.0100.000</t>
  </si>
  <si>
    <t>44.0000.016</t>
  </si>
  <si>
    <t>44.0000.041</t>
  </si>
  <si>
    <t>95.0000.095</t>
  </si>
  <si>
    <t>95.0035.000</t>
  </si>
  <si>
    <t>95.0000.090</t>
  </si>
  <si>
    <t>98.0000.045</t>
  </si>
  <si>
    <t>98.0000.035</t>
  </si>
  <si>
    <t>98.0000.040</t>
  </si>
  <si>
    <t>98.0000.036</t>
  </si>
  <si>
    <t>PRESUPUESTO VIGENTE 2016</t>
  </si>
  <si>
    <t>OFERTAS PRIORIZADAS EN EL POA 2015 (SI/NO)</t>
  </si>
  <si>
    <t>PRESUPUESTO VIGENTE 2015</t>
  </si>
  <si>
    <t>EJECUCIÓN PRESUPUESTO 2015</t>
  </si>
  <si>
    <t>11.0076.000</t>
  </si>
  <si>
    <t>12.0002.000</t>
  </si>
  <si>
    <t>12.0007.000</t>
  </si>
  <si>
    <t>12.0008.000</t>
  </si>
  <si>
    <t>12.0009.000</t>
  </si>
  <si>
    <t>12.0012.000</t>
  </si>
  <si>
    <t>12.0013.000</t>
  </si>
  <si>
    <t>12.0014.000</t>
  </si>
  <si>
    <t>12.0020.000</t>
  </si>
  <si>
    <t>12.0026.000</t>
  </si>
  <si>
    <t>12.0027.000</t>
  </si>
  <si>
    <t>12.0028.000</t>
  </si>
  <si>
    <t>12.0029.000</t>
  </si>
  <si>
    <t>12.0033.000</t>
  </si>
  <si>
    <t>12.0034.000</t>
  </si>
  <si>
    <t>12.0035.000</t>
  </si>
  <si>
    <t>12.0044.000</t>
  </si>
  <si>
    <t>12.0045.000</t>
  </si>
  <si>
    <t>12.0051.000</t>
  </si>
  <si>
    <t>12.0052.000</t>
  </si>
  <si>
    <t>12.0053.000</t>
  </si>
  <si>
    <t>12.0054.000</t>
  </si>
  <si>
    <t>12.0055.000</t>
  </si>
  <si>
    <t>12.0056.000</t>
  </si>
  <si>
    <t>12.0057.000</t>
  </si>
  <si>
    <t>12.0058.000</t>
  </si>
  <si>
    <t>12.0064.000</t>
  </si>
  <si>
    <t>12.0066.000</t>
  </si>
  <si>
    <t>12.0069.000</t>
  </si>
  <si>
    <t>12.0072.000</t>
  </si>
  <si>
    <t>12.0078.000</t>
  </si>
  <si>
    <t>12.0079.000</t>
  </si>
  <si>
    <t>12.0080.000</t>
  </si>
  <si>
    <t>12.0081.000</t>
  </si>
  <si>
    <t>12.0082.000</t>
  </si>
  <si>
    <t>12.0083.000</t>
  </si>
  <si>
    <t>12.0085.000</t>
  </si>
  <si>
    <t>12.0086.000</t>
  </si>
  <si>
    <t>12.0087.000</t>
  </si>
  <si>
    <t>12.0088.000</t>
  </si>
  <si>
    <t>12.0089.000</t>
  </si>
  <si>
    <t>12.0090.000</t>
  </si>
  <si>
    <t>12.0091.000</t>
  </si>
  <si>
    <t>12.0092.000</t>
  </si>
  <si>
    <t>12.0093.000</t>
  </si>
  <si>
    <t>12.0095.000</t>
  </si>
  <si>
    <t>12.0096.000</t>
  </si>
  <si>
    <t>12.0097.000</t>
  </si>
  <si>
    <t>12.0098.000</t>
  </si>
  <si>
    <t>12.0099.000</t>
  </si>
  <si>
    <t>12.0101.000</t>
  </si>
  <si>
    <t>12.0102.000</t>
  </si>
  <si>
    <t>12.0103.000</t>
  </si>
  <si>
    <t>12.0104.000</t>
  </si>
  <si>
    <t>12.0105.000</t>
  </si>
  <si>
    <t>12.0106.000</t>
  </si>
  <si>
    <t>12.0107.000</t>
  </si>
  <si>
    <t>12.0108.000</t>
  </si>
  <si>
    <t>12.0109.000</t>
  </si>
  <si>
    <t>12.0110.000</t>
  </si>
  <si>
    <t>12.0111.000</t>
  </si>
  <si>
    <t>12.0112.000</t>
  </si>
  <si>
    <t>12.0113.000</t>
  </si>
  <si>
    <t>12.0114.000</t>
  </si>
  <si>
    <t>12.0115.000</t>
  </si>
  <si>
    <t>12.0116.000</t>
  </si>
  <si>
    <t>12.0117.000</t>
  </si>
  <si>
    <t>12.0118.000</t>
  </si>
  <si>
    <t>12.0119.000</t>
  </si>
  <si>
    <t>12.0120.000</t>
  </si>
  <si>
    <t>12.0121.000</t>
  </si>
  <si>
    <t>12.0122.000</t>
  </si>
  <si>
    <t>12.0123.000</t>
  </si>
  <si>
    <t>12.0124.000</t>
  </si>
  <si>
    <t>12.0125.000</t>
  </si>
  <si>
    <t>12.0126.000</t>
  </si>
  <si>
    <t>12.0127.000</t>
  </si>
  <si>
    <t>12.0128.000</t>
  </si>
  <si>
    <t>12.0129.000</t>
  </si>
  <si>
    <t>Financiar el Proyecto Cachimayu.</t>
  </si>
  <si>
    <t>INCIDENCIA POLITICA (SI/NO)</t>
  </si>
  <si>
    <t>VALOR PUBLIC0 (SI/NO)</t>
  </si>
  <si>
    <t>Realizar el seguimiento y control de los ingresos provenientes de los campos hidrocarburíferos en producción.</t>
  </si>
  <si>
    <t>Gestionar la prospección, exploración y explotación de nuevos campos de producción hidrocarburifera.</t>
  </si>
  <si>
    <t>Gestionar la implementación de una Planta Petroquímica (Una vez certificada la existencia de nuevos campos de producción de hidrocarburos).</t>
  </si>
  <si>
    <t>Gestionar la prospección, exploración y explotación de recursos mineralógicos.</t>
  </si>
  <si>
    <t>Formalizar la actividad minera del Departamento.</t>
  </si>
  <si>
    <t>Hidroeléctrica El Carrisal</t>
  </si>
  <si>
    <t>Fortalecer las unidades productivas familiares y comunitarias a través de acceso a financiamiento, asistencia técnica, formación, información de mercados, tecnología y comercialización.</t>
  </si>
  <si>
    <t>Implementar Parques Industriales Regionales.</t>
  </si>
  <si>
    <t>Implementar la Fábrica Nacional de Vidrio.</t>
  </si>
  <si>
    <t>Gestionar el financiamiento de la nueva línea de producción de FANCESA.</t>
  </si>
  <si>
    <t>Implementar una fábrica de herramientas y repuestos para la producción agropecuaria tecnificada y mecanizada, si el estudio determina su factibilidad.</t>
  </si>
  <si>
    <t xml:space="preserve">Implementar Ingenio Minero en los Cintis en función a la producción. </t>
  </si>
  <si>
    <t>Implementar el cableado subterráneo en el centro histórico de Sucre.</t>
  </si>
  <si>
    <t>Gestionar y concurrir en la construcción del Teleférico Turístico en Sucre.</t>
  </si>
  <si>
    <t>Construir el Parque Turístico Recreacional (C.I.C., La Florida, Castillo La Glorieta)</t>
  </si>
  <si>
    <t>Establecer Rutas Turísticas para cada Región e integrarlas al circuito turístico departamental y nacional (Etno y eco turismo, turismo comunitario, turismo de aventura y turismo alternativo), aprovechando el patrimonio cultural, histórico, paleontológico, arqueológico y natural.</t>
  </si>
  <si>
    <t>Implementar el Programa de Educación Turística.</t>
  </si>
  <si>
    <t>Promocionar un calendario turístico (Carnavales, Navidad, Año Nuevo, centros vacacionales).</t>
  </si>
  <si>
    <t>Implementar la Ruta Turística de los Dinosaurios.</t>
  </si>
  <si>
    <t xml:space="preserve">Promocionar a Chuquisaca como destino turístico en el ámbito nacional e internacional. </t>
  </si>
  <si>
    <t>Implementar sistemas de producción agrícola de alto rendimiento.</t>
  </si>
  <si>
    <t>Implementar sistemas de producción ganadera semintensivos e intensivos.</t>
  </si>
  <si>
    <t>Implementar sistemas de almacenamiento de producción agrícola.</t>
  </si>
  <si>
    <t xml:space="preserve">Implementar complejos productivos regionalizados según vocación productiva. </t>
  </si>
  <si>
    <t>Gestionar y concurrir con la ABC para la conclusión de la Diagonal Jaime Mendoza.</t>
  </si>
  <si>
    <t>Concluir la construcción de la Transversal Juana Azurduy de Padilla.</t>
  </si>
  <si>
    <t>Gestionar la conclusión del tramo, en otros departamentos, de la "Y" de la Integración</t>
  </si>
  <si>
    <t>Gestionar y concurrir en la construcción del Tramo Sucre - Poroma - Puente Chayanta - Toro Toro (Ruta Turística).</t>
  </si>
  <si>
    <t>Gestionar y concurrir en la construcción de la Doble Vía del Tramo Sucre -Yamparáez</t>
  </si>
  <si>
    <t>Construcción de la carretera Héroes del Chaco.</t>
  </si>
  <si>
    <t>Equipar con maquinaria moderna al SEDCAM para el mantenimiento rutinario de la Red Departamental.</t>
  </si>
  <si>
    <t>Conformar la Empresa Departamental de Caminos (Construcción y Asfaltado).</t>
  </si>
  <si>
    <t>Construcción de la red ferroviaria: Uyuni - Sucre - Tarabuco - Zudáñez.</t>
  </si>
  <si>
    <t>Gestionar y concurrir en la construcción de aeropuertos regionales en Chaco, Cintis y estudio para el Aeropuerto Tridepartamental Chuquisaca - Cochabamba - Santa Cruz.</t>
  </si>
  <si>
    <t xml:space="preserve">Implementar proyectos de construcción y mejoramiento de pistas de aterrizaje en diferentes municipios. </t>
  </si>
  <si>
    <t>Construcción y Equipamiento de 3 Hospitales de III Nivel (1 en Sucre, 1 en Chaco y 1 en Cintis).</t>
  </si>
  <si>
    <t>Construcción y equipamiento del Centro de Diagnóstico Nuclear.</t>
  </si>
  <si>
    <t>Construcción y equipamiento del Banco de Sangre de referencia Departamental.</t>
  </si>
  <si>
    <t>Construcción y equipamiento del Laboratorio de referencia Departamental.</t>
  </si>
  <si>
    <t>Garantizar RR.HH. altamente capacitados en los establecimientos de salud del departamento.</t>
  </si>
  <si>
    <t>Implementar la Salud Familiar Comunitaria Intercultural.</t>
  </si>
  <si>
    <t>Mejorar continuamente la calidad priorizando la acreditación de los establecimientos de Salud.</t>
  </si>
  <si>
    <t xml:space="preserve">Implementar el Programa Tele Salud. </t>
  </si>
  <si>
    <t>Gestionar infraestructura para la Universidad Pedagógica.</t>
  </si>
  <si>
    <t>Construir y ampliar Unidades Educativas priorizadas en función a parámetros establecidos.</t>
  </si>
  <si>
    <t>Gestionar la implementación del Programa Teleducación.</t>
  </si>
  <si>
    <t>Ampliar y Equipar el Centro de Alto Rendimiento Deportivo.</t>
  </si>
  <si>
    <t>Dotar de infraestructura deportiva a municipios del Departamento.</t>
  </si>
  <si>
    <t>Implementar Escuelas Deportivas Regionales.</t>
  </si>
  <si>
    <t>Identificar deportistas destacados en los Juegos Estudiantiles Plurinacionales y becarlos al Centro de Alto Rendimiento.</t>
  </si>
  <si>
    <t xml:space="preserve">Gestionar y concurrir en la construcción y mejoramiento de 10.000 viviendas dignas en el departamento. </t>
  </si>
  <si>
    <t>Implementar el Centro departamental de investigación y desarrollo tecnológico en Sucre y centros de experimentación y difusión en Iboperenda, San Roque, El Salvador, Vivero Forestal Villa Serrano y otros.</t>
  </si>
  <si>
    <t>Impulsar la creación del Parque Nacional Tecnológico en la ciudad de Sucre, como una zona reservada para realizar investigación científica y desarrollo tecnológico para el establecimiento de empresas de base tecnológica.</t>
  </si>
  <si>
    <t>Conclusión de la elaboración del Estatuto Autonómico Departamental</t>
  </si>
  <si>
    <t>En el marco de la normativa vigente se debe fortalecer la institucionalidad regional, impulsando la consolidación de las autonomías regionales como base estratégica para la planificación e inversión.</t>
  </si>
  <si>
    <t xml:space="preserve">Elaboración de normativas que regulen los aspectos básicos de captación, uso y distribución de recursos. </t>
  </si>
  <si>
    <t>Implementación del Proyecto "Agua Sucre III".</t>
  </si>
  <si>
    <t>Implementar la conversión de red eléctrica monofásica a trifásica en Municipios con potencial industrial.</t>
  </si>
  <si>
    <t>Ampliar la cobertura de alcantarillado sanitario en todas las capitales de Municipio.</t>
  </si>
  <si>
    <t>Ejecutar proyectos de Manejo Integral de Cuencas priorizados en el Plan Nacional de Cuencas II y Plan Rector Departamental.</t>
  </si>
  <si>
    <t>Realizar la intervención de Fuentes de Agua para la gestión integral, protección y captación de agua a través de la construcción de represas, cosecha de agua, perforación de pozos y otras tecnologías.</t>
  </si>
  <si>
    <t>Forestar y reforestar intensivamente el departamento con plantines de especies nativas y exóticas.</t>
  </si>
  <si>
    <t>Consolidar el Sistema Departamental de Áreas Protegidas y la protección, conservación y uso sostenible de la biodiversidad.</t>
  </si>
  <si>
    <t>Consolidar el Sistema de Alerta Temprana en todos los municipios del Departamento.</t>
  </si>
  <si>
    <t>Implementar proyectos de infraestructura de prevención, protección y recuperación de tierras.</t>
  </si>
  <si>
    <t>Implementar Plantas de Tratamiento de Aguas Residuales en capitales de Municipio.</t>
  </si>
  <si>
    <t>Implementar la Planta de Tratamiento de Residuos Sólidos en Sucre.</t>
  </si>
  <si>
    <t>Implementar un programa para la concientización en gestión ambiental, involucrando de manera activa al sector educativo formal.</t>
  </si>
  <si>
    <t>Gestionar la ampliación de cobertura de telefonía celular Departamental.</t>
  </si>
  <si>
    <t>Gestionar la ampliación de cobertura de telefonía fija e internet en al menos todas las capitales de municipio.</t>
  </si>
  <si>
    <t>Gestionar la ampliación de cobertura de gas domiciliario en capitales de Municipio.</t>
  </si>
  <si>
    <t xml:space="preserve">Implementar proyectos de riego en diferentes municipios del departamento como política fundamental. </t>
  </si>
  <si>
    <t>Impulsar el empoderamiento económico de la mujer a través de la formación productiva y la promoción de su acceso al campo laboral.</t>
  </si>
  <si>
    <t>Capacitar a mujeres de los 29 municipios en diferentes técnicas con grado de formación técnica básica.</t>
  </si>
  <si>
    <t>Impulsar la conformación de emprendimientos económicos de mujeres en diversos rubros productivos, a través de acceso a financiamiento, asesoramiento técnico y apertura de mercados.</t>
  </si>
  <si>
    <t>Implementar la atención integral de mujeres víctimas de violencia en Centros de Acogida.</t>
  </si>
  <si>
    <t>Implementar programas de atención integral externa, información y concientización a mujeres en temáticas contra la violencia.</t>
  </si>
  <si>
    <t>Implementar una estrategia sostenida de difusión y concientización a la población en contra de la violencia hacia la mujer en todo el departamento.</t>
  </si>
  <si>
    <t>Centros Integrales de Acogida</t>
  </si>
  <si>
    <t>Centro de Atención Externa C.E.P.A.T. (Violencia Sexual) y de Orientación (Sistema Penal para Adolescentes)</t>
  </si>
  <si>
    <t>Centro de Capacitación Técnica para el niño, niña y adolescente que permanece en los centros de acogida</t>
  </si>
  <si>
    <t>Centro Integral de Orientación y Tratamiento a dependientes de alcohol y drogas.</t>
  </si>
  <si>
    <t>Implementar programas efectivos para la inclusión social, económica, productiva y laboral a las personas con discapacidad.</t>
  </si>
  <si>
    <t>Dotar de infraestructura a la Policía Nacional (Construcción de Estaciones Policiales Integrales EPI's y otros).</t>
  </si>
  <si>
    <t>Equipar a la Policía Nacional con vehículos, repuestos, motocicletas, equipos de comunicación, etc.</t>
  </si>
  <si>
    <t>Implementar Programa de Seguridad Ciudadana en sus fases preventiva, formativa, educativa, ejecutiva y correctiva (Conformación de equipos multidisciplinarios de elaboración y edición de material audiovisual para concientizar a la población en general en temáticas de alcoholismo, drogadicción, violencia, maltrato, corrupción, etc.).</t>
  </si>
  <si>
    <t>Revalorizar las normas y procedimientos de las naciones indígena originario campesinas para la aplicación de los programas de seguridad ciudadana.</t>
  </si>
  <si>
    <t>Gestión y concurrencia para la construcción del Centro Penitenciario en Sucre. -</t>
  </si>
  <si>
    <t>Fortalecimiento de la institucionalidad regional (autonomías regionales) como unidades territoriales estratégicas para la planificación e inversión.</t>
  </si>
  <si>
    <t>Servidores públicos comprometidos y al servicio de la sociedad con valores ético, humano y moral, que actúen bajo los principios del AMA SUWA (no robar), AMA LLULLA (no mentir) y AMA QHILLA (no ser flojo).</t>
  </si>
  <si>
    <t>Implementar un Sistema de Información Estadística y de gestión Departamental.</t>
  </si>
  <si>
    <t>Referéndum para la aprobación del Estatuto Autonómico Departamental.</t>
  </si>
  <si>
    <t>Propuesta Chuquisaqueña para el Pacto Fiscal.</t>
  </si>
  <si>
    <t>Socialización y fortalecimiento de la normativa vigente para el ejercicio pleno de la participación y control social.</t>
  </si>
  <si>
    <t>Gestionar la construcción de la Ciudadela Judicial del Estado Plurinacional de Bolivia.</t>
  </si>
  <si>
    <t>Apoyar el desarrollo de atractivos y servicios turísticos en el marco de la economía plural.</t>
  </si>
  <si>
    <t>Tecnificar los sistemas de riego (multicompuertas, goteo, aspersión).</t>
  </si>
  <si>
    <t>Tecnificar y mecanizar la producción agropecuaria a través del desarrollo de capacidades y acceso a créditos y/o donaciones.</t>
  </si>
  <si>
    <t>Asfaltar las capitales de municipios.</t>
  </si>
  <si>
    <t>Ampliar la cobertura de atención en salud en los tres niveles de atención en concurrencia con los otros Niveles de Gobierno.</t>
  </si>
  <si>
    <t>Ampliar el Sistema de Cámaras de Vigilancia.</t>
  </si>
  <si>
    <t>Etiquetas de fila</t>
  </si>
  <si>
    <t>Total general</t>
  </si>
  <si>
    <t>Cuenta de OFERTA ELECTORAL</t>
  </si>
  <si>
    <t>PRIORIZADO 2016</t>
  </si>
  <si>
    <t>PRIORIZADO 2017</t>
  </si>
  <si>
    <t>PRIORIZADO 2015</t>
  </si>
  <si>
    <t>No</t>
  </si>
  <si>
    <t>SEGUIMIENTO ANTERIOR</t>
  </si>
  <si>
    <t xml:space="preserve"> Implementar mecanismos que hagan que Chuquisaca sea un referente en la lucha contra la discriminación y xenofobia.</t>
  </si>
  <si>
    <t>OFERTA ELECTORAL SELECCIONADA PARA SEGUIMIENTO</t>
  </si>
  <si>
    <t>EJE TEMATICO</t>
  </si>
  <si>
    <t>EJE TEMÁTICO</t>
  </si>
  <si>
    <t>OFERTA ELECTORAL PRIORIZADA Y PROGRAMADA EN EL POA Y PPTO</t>
  </si>
  <si>
    <t>CUMPLIDO</t>
  </si>
  <si>
    <t>NO CUMPLIDO</t>
  </si>
  <si>
    <t>CUMPLIMIENTO DE OFERTA EL 2015</t>
  </si>
  <si>
    <t>CUMPLIMIENTO</t>
  </si>
  <si>
    <t>PRIORIZADO SEBEM</t>
  </si>
  <si>
    <t>CUMPLIMIETO</t>
  </si>
  <si>
    <t>OFERTA</t>
  </si>
  <si>
    <t>Suma de PRESUPUESTO VIGENTE 2016</t>
  </si>
  <si>
    <t>% EJECUCION</t>
  </si>
  <si>
    <t>Suma de PRESUPUESTO VIGENTE 2015</t>
  </si>
  <si>
    <t>Suma de PRESUPUESTO 2017</t>
  </si>
  <si>
    <t>Suma de %VAR 2017</t>
  </si>
  <si>
    <t>PRESUPUESTO INICIAL 2017</t>
  </si>
  <si>
    <t>% VAR (2016-2017)</t>
  </si>
  <si>
    <t>TEMATICA</t>
  </si>
  <si>
    <t>NO</t>
  </si>
  <si>
    <t>EVALUACION PROPUESTA ELECTORAL GESTION 2016</t>
  </si>
  <si>
    <t>PORCENTAJE</t>
  </si>
  <si>
    <t>VALOR</t>
  </si>
  <si>
    <t>INCIDENCIA</t>
  </si>
  <si>
    <t>AVANCE PROPUESTA</t>
  </si>
  <si>
    <t>EJECUCION</t>
  </si>
  <si>
    <t>PUBLICO</t>
  </si>
  <si>
    <t>POLITICA</t>
  </si>
  <si>
    <t>PORCENTAJE DE AVANCE: DETERMINA DEL 100% DE LAS PROPUESTAS QUE PORCENTAJE REPRESENTA LAS OPERACIONES DEL POA QUE ESTAN RELACIONADAS A LA PROPUESTA</t>
  </si>
  <si>
    <t>PORCENTAJE DE EJECUCION: REPRESENTA EL PROMEDIO DE TODOS LOS PORCENTAJES DE EJECUCION DE LAS OPERACIONES</t>
  </si>
  <si>
    <t>VALOR PUBLICO: PORCENTAJE QUE REPRESENTA LA CANTIDAD DE OPERACIONES POA CON VALOR PUBLICO</t>
  </si>
  <si>
    <t>INCIDENCIA POLITICA: PORCENTAJE QUE REPRESENTA LA CANTIDAD DE OPERACIONES POA CON INCIDENCIA POLITICA.</t>
  </si>
  <si>
    <t>GOBIERNO AUTONOMO MUNICIPALES DE SUCRE y 
GOBIERNO AUTONOMO DEPARTAMENTAL DE CHUQUISACA</t>
  </si>
  <si>
    <t>ENTIDAD</t>
  </si>
  <si>
    <t>GAD CHUQUISACA</t>
  </si>
  <si>
    <t>GAM SUCRE</t>
  </si>
  <si>
    <t>Etiquetas de columna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</si>
</sst>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##0;#.##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rgb="FF98000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 Narrow"/>
      <family val="2"/>
    </font>
    <font>
      <b/>
      <sz val="11"/>
      <color theme="1"/>
      <name val="Calibri"/>
      <family val="2"/>
      <scheme val="minor"/>
    </font>
    <font>
      <sz val="11"/>
      <color indexed="72"/>
      <name val="Arial Narrow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indexed="72"/>
      <name val="Times New Roman"/>
      <family val="1"/>
    </font>
    <font>
      <sz val="10"/>
      <color indexed="72"/>
      <name val="Times New Roman"/>
      <family val="1"/>
    </font>
    <font>
      <b/>
      <sz val="9"/>
      <color rgb="FF000000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sz val="16"/>
      <color rgb="FF000000"/>
      <name val="Times New Roman"/>
      <family val="1"/>
    </font>
    <font>
      <sz val="16"/>
      <color theme="1"/>
      <name val="Calibri"/>
      <family val="2"/>
      <scheme val="minor"/>
    </font>
    <font>
      <b/>
      <sz val="10"/>
      <color rgb="FF00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DEBF7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rgb="FFD9EAD3"/>
        <bgColor rgb="FFD9EAD3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1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3" fontId="2" fillId="0" borderId="6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3" fontId="3" fillId="0" borderId="6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Border="1" applyAlignment="1">
      <alignment vertical="center" wrapText="1"/>
    </xf>
    <xf numFmtId="0" fontId="6" fillId="0" borderId="8" xfId="0" applyFont="1" applyBorder="1"/>
    <xf numFmtId="0" fontId="6" fillId="0" borderId="8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6" fillId="2" borderId="8" xfId="0" applyFont="1" applyFill="1" applyBorder="1"/>
    <xf numFmtId="0" fontId="6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2" borderId="0" xfId="0" applyFont="1" applyFill="1"/>
    <xf numFmtId="4" fontId="6" fillId="0" borderId="0" xfId="0" applyNumberFormat="1" applyFont="1"/>
    <xf numFmtId="4" fontId="8" fillId="4" borderId="8" xfId="0" applyNumberFormat="1" applyFont="1" applyFill="1" applyBorder="1" applyAlignment="1">
      <alignment horizontal="center" vertical="center" wrapText="1"/>
    </xf>
    <xf numFmtId="0" fontId="6" fillId="7" borderId="8" xfId="0" applyFont="1" applyFill="1" applyBorder="1"/>
    <xf numFmtId="0" fontId="6" fillId="7" borderId="8" xfId="0" applyFont="1" applyFill="1" applyBorder="1" applyAlignment="1">
      <alignment vertical="center" wrapText="1"/>
    </xf>
    <xf numFmtId="0" fontId="7" fillId="7" borderId="8" xfId="0" applyFont="1" applyFill="1" applyBorder="1" applyAlignment="1">
      <alignment vertical="center" wrapText="1"/>
    </xf>
    <xf numFmtId="0" fontId="7" fillId="7" borderId="8" xfId="0" applyFont="1" applyFill="1" applyBorder="1" applyAlignment="1">
      <alignment horizontal="center" vertical="center" wrapText="1"/>
    </xf>
    <xf numFmtId="4" fontId="6" fillId="7" borderId="8" xfId="0" applyNumberFormat="1" applyFont="1" applyFill="1" applyBorder="1"/>
    <xf numFmtId="0" fontId="6" fillId="7" borderId="0" xfId="0" applyFont="1" applyFill="1"/>
    <xf numFmtId="0" fontId="7" fillId="7" borderId="8" xfId="0" quotePrefix="1" applyFont="1" applyFill="1" applyBorder="1" applyAlignment="1">
      <alignment horizontal="center" vertical="center" wrapText="1"/>
    </xf>
    <xf numFmtId="164" fontId="9" fillId="2" borderId="9" xfId="0" applyNumberFormat="1" applyFont="1" applyFill="1" applyBorder="1" applyAlignment="1">
      <alignment horizontal="left" vertical="top" wrapText="1"/>
    </xf>
    <xf numFmtId="4" fontId="6" fillId="0" borderId="0" xfId="0" applyNumberFormat="1" applyFont="1" applyAlignment="1">
      <alignment horizontal="center"/>
    </xf>
    <xf numFmtId="0" fontId="8" fillId="8" borderId="8" xfId="0" applyFont="1" applyFill="1" applyBorder="1" applyAlignment="1">
      <alignment horizontal="center" vertical="center" wrapText="1"/>
    </xf>
    <xf numFmtId="4" fontId="8" fillId="8" borderId="8" xfId="0" applyNumberFormat="1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wrapText="1"/>
    </xf>
    <xf numFmtId="4" fontId="7" fillId="7" borderId="8" xfId="0" applyNumberFormat="1" applyFont="1" applyFill="1" applyBorder="1" applyAlignment="1">
      <alignment horizontal="center" wrapText="1"/>
    </xf>
    <xf numFmtId="0" fontId="3" fillId="0" borderId="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3" fontId="5" fillId="0" borderId="7" xfId="0" applyNumberFormat="1" applyFont="1" applyBorder="1" applyAlignment="1">
      <alignment vertical="center" wrapText="1"/>
    </xf>
    <xf numFmtId="3" fontId="5" fillId="0" borderId="4" xfId="0" applyNumberFormat="1" applyFont="1" applyBorder="1" applyAlignment="1">
      <alignment vertical="center" wrapText="1"/>
    </xf>
    <xf numFmtId="3" fontId="5" fillId="0" borderId="3" xfId="0" applyNumberFormat="1" applyFont="1" applyBorder="1" applyAlignment="1">
      <alignment vertical="center" wrapText="1"/>
    </xf>
    <xf numFmtId="3" fontId="3" fillId="0" borderId="7" xfId="0" applyNumberFormat="1" applyFont="1" applyBorder="1" applyAlignment="1">
      <alignment vertical="center" wrapText="1"/>
    </xf>
    <xf numFmtId="3" fontId="3" fillId="0" borderId="4" xfId="0" applyNumberFormat="1" applyFont="1" applyBorder="1" applyAlignment="1">
      <alignment vertical="center" wrapText="1"/>
    </xf>
    <xf numFmtId="3" fontId="3" fillId="0" borderId="3" xfId="0" applyNumberFormat="1" applyFont="1" applyBorder="1" applyAlignment="1">
      <alignment vertical="center" wrapText="1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6" fillId="0" borderId="8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8" xfId="0" applyBorder="1"/>
    <xf numFmtId="0" fontId="6" fillId="0" borderId="11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6" fillId="0" borderId="8" xfId="0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/>
    </xf>
    <xf numFmtId="0" fontId="7" fillId="0" borderId="11" xfId="0" applyFont="1" applyFill="1" applyBorder="1" applyAlignment="1">
      <alignment vertical="top" wrapText="1"/>
    </xf>
    <xf numFmtId="0" fontId="0" fillId="0" borderId="8" xfId="0" applyBorder="1" applyAlignment="1">
      <alignment vertical="top"/>
    </xf>
    <xf numFmtId="0" fontId="6" fillId="0" borderId="8" xfId="0" applyFont="1" applyFill="1" applyBorder="1" applyAlignment="1">
      <alignment vertical="top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left" indent="1"/>
    </xf>
    <xf numFmtId="0" fontId="10" fillId="3" borderId="8" xfId="0" applyFont="1" applyFill="1" applyBorder="1" applyAlignment="1">
      <alignment horizontal="center" vertical="top" wrapText="1"/>
    </xf>
    <xf numFmtId="0" fontId="10" fillId="3" borderId="8" xfId="0" applyFont="1" applyFill="1" applyBorder="1"/>
    <xf numFmtId="0" fontId="10" fillId="3" borderId="8" xfId="0" applyFont="1" applyFill="1" applyBorder="1" applyAlignment="1">
      <alignment horizontal="left"/>
    </xf>
    <xf numFmtId="0" fontId="0" fillId="0" borderId="8" xfId="0" applyNumberFormat="1" applyBorder="1" applyAlignment="1">
      <alignment horizontal="center"/>
    </xf>
    <xf numFmtId="0" fontId="10" fillId="3" borderId="8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3" fillId="0" borderId="8" xfId="0" applyFont="1" applyFill="1" applyBorder="1" applyAlignment="1">
      <alignment vertical="top" wrapText="1"/>
    </xf>
    <xf numFmtId="0" fontId="14" fillId="0" borderId="8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center" vertical="top" wrapText="1"/>
    </xf>
    <xf numFmtId="4" fontId="14" fillId="0" borderId="8" xfId="0" applyNumberFormat="1" applyFont="1" applyFill="1" applyBorder="1" applyAlignment="1">
      <alignment horizontal="center" vertical="top" wrapText="1"/>
    </xf>
    <xf numFmtId="4" fontId="13" fillId="0" borderId="8" xfId="0" applyNumberFormat="1" applyFont="1" applyFill="1" applyBorder="1" applyAlignment="1">
      <alignment vertical="top"/>
    </xf>
    <xf numFmtId="0" fontId="13" fillId="0" borderId="8" xfId="0" applyFont="1" applyFill="1" applyBorder="1" applyAlignment="1">
      <alignment vertical="top"/>
    </xf>
    <xf numFmtId="0" fontId="14" fillId="0" borderId="8" xfId="0" quotePrefix="1" applyFont="1" applyFill="1" applyBorder="1" applyAlignment="1">
      <alignment horizontal="center" vertical="top" wrapText="1"/>
    </xf>
    <xf numFmtId="0" fontId="15" fillId="3" borderId="8" xfId="0" applyFont="1" applyFill="1" applyBorder="1" applyAlignment="1">
      <alignment horizontal="center" vertical="center" wrapText="1"/>
    </xf>
    <xf numFmtId="4" fontId="15" fillId="8" borderId="8" xfId="0" applyNumberFormat="1" applyFont="1" applyFill="1" applyBorder="1" applyAlignment="1">
      <alignment horizontal="center" vertical="center" wrapText="1"/>
    </xf>
    <xf numFmtId="4" fontId="15" fillId="4" borderId="8" xfId="0" applyNumberFormat="1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vertical="top" wrapText="1"/>
    </xf>
    <xf numFmtId="0" fontId="17" fillId="0" borderId="8" xfId="0" applyFont="1" applyFill="1" applyBorder="1" applyAlignment="1">
      <alignment vertical="top" wrapText="1"/>
    </xf>
    <xf numFmtId="0" fontId="17" fillId="0" borderId="8" xfId="0" applyFont="1" applyFill="1" applyBorder="1" applyAlignment="1">
      <alignment horizontal="center" vertical="top" wrapText="1"/>
    </xf>
    <xf numFmtId="4" fontId="17" fillId="0" borderId="8" xfId="0" applyNumberFormat="1" applyFont="1" applyFill="1" applyBorder="1" applyAlignment="1">
      <alignment horizontal="center" vertical="top" wrapText="1"/>
    </xf>
    <xf numFmtId="4" fontId="16" fillId="0" borderId="8" xfId="0" applyNumberFormat="1" applyFont="1" applyFill="1" applyBorder="1" applyAlignment="1">
      <alignment vertical="top"/>
    </xf>
    <xf numFmtId="0" fontId="18" fillId="0" borderId="8" xfId="0" applyNumberFormat="1" applyFont="1" applyFill="1" applyBorder="1" applyAlignment="1" applyProtection="1">
      <alignment horizontal="left" vertical="top" wrapText="1"/>
    </xf>
    <xf numFmtId="0" fontId="16" fillId="0" borderId="8" xfId="0" applyFont="1" applyFill="1" applyBorder="1" applyAlignment="1">
      <alignment vertical="top"/>
    </xf>
    <xf numFmtId="0" fontId="17" fillId="0" borderId="8" xfId="0" quotePrefix="1" applyFont="1" applyFill="1" applyBorder="1" applyAlignment="1">
      <alignment horizontal="center" vertical="top" wrapText="1"/>
    </xf>
    <xf numFmtId="164" fontId="17" fillId="0" borderId="8" xfId="0" applyNumberFormat="1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center" vertical="top" wrapText="1"/>
    </xf>
    <xf numFmtId="0" fontId="12" fillId="3" borderId="8" xfId="0" applyFont="1" applyFill="1" applyBorder="1" applyAlignment="1">
      <alignment horizontal="center" vertical="top" wrapText="1"/>
    </xf>
    <xf numFmtId="0" fontId="12" fillId="8" borderId="8" xfId="0" applyFont="1" applyFill="1" applyBorder="1" applyAlignment="1">
      <alignment horizontal="center" vertical="top" wrapText="1"/>
    </xf>
    <xf numFmtId="4" fontId="12" fillId="8" borderId="8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center" vertical="top" wrapText="1"/>
    </xf>
    <xf numFmtId="4" fontId="12" fillId="4" borderId="8" xfId="0" applyNumberFormat="1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top" wrapText="1"/>
    </xf>
    <xf numFmtId="0" fontId="12" fillId="6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9" fillId="0" borderId="8" xfId="0" applyNumberFormat="1" applyFont="1" applyFill="1" applyBorder="1" applyAlignment="1" applyProtection="1">
      <alignment horizontal="left" vertical="top" wrapText="1"/>
    </xf>
    <xf numFmtId="164" fontId="14" fillId="0" borderId="8" xfId="0" applyNumberFormat="1" applyFont="1" applyFill="1" applyBorder="1" applyAlignment="1">
      <alignment horizontal="left" vertical="top" wrapText="1"/>
    </xf>
    <xf numFmtId="10" fontId="0" fillId="0" borderId="0" xfId="0" applyNumberFormat="1"/>
    <xf numFmtId="4" fontId="0" fillId="0" borderId="0" xfId="0" applyNumberFormat="1"/>
    <xf numFmtId="0" fontId="10" fillId="9" borderId="8" xfId="0" applyFont="1" applyFill="1" applyBorder="1" applyAlignment="1">
      <alignment horizontal="center" vertical="center" wrapText="1"/>
    </xf>
    <xf numFmtId="4" fontId="0" fillId="0" borderId="8" xfId="0" applyNumberFormat="1" applyBorder="1"/>
    <xf numFmtId="10" fontId="0" fillId="0" borderId="8" xfId="0" applyNumberFormat="1" applyBorder="1"/>
    <xf numFmtId="0" fontId="10" fillId="9" borderId="8" xfId="0" applyFont="1" applyFill="1" applyBorder="1" applyAlignment="1">
      <alignment horizontal="left"/>
    </xf>
    <xf numFmtId="4" fontId="10" fillId="9" borderId="8" xfId="0" applyNumberFormat="1" applyFont="1" applyFill="1" applyBorder="1"/>
    <xf numFmtId="10" fontId="10" fillId="9" borderId="8" xfId="0" applyNumberFormat="1" applyFont="1" applyFill="1" applyBorder="1"/>
    <xf numFmtId="0" fontId="10" fillId="9" borderId="8" xfId="0" applyNumberFormat="1" applyFont="1" applyFill="1" applyBorder="1" applyAlignment="1">
      <alignment horizontal="center"/>
    </xf>
    <xf numFmtId="0" fontId="10" fillId="9" borderId="8" xfId="0" applyFont="1" applyFill="1" applyBorder="1"/>
    <xf numFmtId="0" fontId="20" fillId="10" borderId="8" xfId="0" applyFont="1" applyFill="1" applyBorder="1" applyAlignment="1">
      <alignment horizontal="center" vertical="center" wrapText="1"/>
    </xf>
    <xf numFmtId="0" fontId="3" fillId="0" borderId="0" xfId="1" applyFont="1" applyAlignment="1"/>
    <xf numFmtId="0" fontId="21" fillId="0" borderId="0" xfId="1" applyFont="1" applyAlignment="1"/>
    <xf numFmtId="0" fontId="22" fillId="11" borderId="19" xfId="1" applyFont="1" applyFill="1" applyBorder="1" applyAlignment="1">
      <alignment horizontal="center" wrapText="1"/>
    </xf>
    <xf numFmtId="0" fontId="22" fillId="11" borderId="20" xfId="1" applyFont="1" applyFill="1" applyBorder="1" applyAlignment="1">
      <alignment horizontal="center" wrapText="1"/>
    </xf>
    <xf numFmtId="0" fontId="22" fillId="11" borderId="21" xfId="1" applyFont="1" applyFill="1" applyBorder="1" applyAlignment="1">
      <alignment horizontal="center" wrapText="1"/>
    </xf>
    <xf numFmtId="0" fontId="22" fillId="11" borderId="16" xfId="1" applyFont="1" applyFill="1" applyBorder="1" applyAlignment="1">
      <alignment horizontal="center"/>
    </xf>
    <xf numFmtId="0" fontId="22" fillId="11" borderId="17" xfId="1" applyFont="1" applyFill="1" applyBorder="1" applyAlignment="1">
      <alignment horizontal="center"/>
    </xf>
    <xf numFmtId="0" fontId="22" fillId="11" borderId="18" xfId="1" applyFont="1" applyFill="1" applyBorder="1" applyAlignment="1">
      <alignment horizontal="center"/>
    </xf>
    <xf numFmtId="0" fontId="23" fillId="11" borderId="11" xfId="1" applyFont="1" applyFill="1" applyBorder="1" applyAlignment="1">
      <alignment horizontal="center"/>
    </xf>
    <xf numFmtId="0" fontId="24" fillId="12" borderId="14" xfId="1" applyFont="1" applyFill="1" applyBorder="1" applyAlignment="1"/>
    <xf numFmtId="10" fontId="24" fillId="0" borderId="14" xfId="1" applyNumberFormat="1" applyFont="1" applyBorder="1" applyAlignment="1">
      <alignment horizontal="right"/>
    </xf>
    <xf numFmtId="0" fontId="25" fillId="0" borderId="0" xfId="0" applyFont="1"/>
    <xf numFmtId="0" fontId="24" fillId="12" borderId="15" xfId="1" applyFont="1" applyFill="1" applyBorder="1" applyAlignment="1"/>
    <xf numFmtId="0" fontId="26" fillId="11" borderId="21" xfId="1" applyFont="1" applyFill="1" applyBorder="1" applyAlignment="1">
      <alignment horizontal="center"/>
    </xf>
    <xf numFmtId="0" fontId="26" fillId="11" borderId="13" xfId="1" applyFont="1" applyFill="1" applyBorder="1" applyAlignment="1">
      <alignment horizontal="center"/>
    </xf>
    <xf numFmtId="0" fontId="26" fillId="11" borderId="12" xfId="1" applyFont="1" applyFill="1" applyBorder="1" applyAlignment="1">
      <alignment horizontal="center"/>
    </xf>
    <xf numFmtId="0" fontId="26" fillId="11" borderId="22" xfId="1" applyFont="1" applyFill="1" applyBorder="1" applyAlignment="1">
      <alignment horizontal="center"/>
    </xf>
    <xf numFmtId="0" fontId="26" fillId="11" borderId="14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1"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[SEGUIMIENTO OFERTA ELECTORAL GAD.xlsx]Hoja11!Tabla dinámica9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Hoja11!$A$4:$A$18</c:f>
              <c:strCache>
                <c:ptCount val="14"/>
                <c:pt idx="0">
                  <c:v> COFINANCIAR</c:v>
                </c:pt>
                <c:pt idx="1">
                  <c:v>AUTONOMÍAS</c:v>
                </c:pt>
                <c:pt idx="2">
                  <c:v>DEPORTE</c:v>
                </c:pt>
                <c:pt idx="3">
                  <c:v>EDUCACIÓN</c:v>
                </c:pt>
                <c:pt idx="4">
                  <c:v>GÉNERO</c:v>
                </c:pt>
                <c:pt idx="5">
                  <c:v>INTEGRANDO NUESTRA BOLIVIA - CHUQUISACA</c:v>
                </c:pt>
                <c:pt idx="6">
                  <c:v>MEDIO AMBIENTE</c:v>
                </c:pt>
                <c:pt idx="7">
                  <c:v>NIÑOS, NIÑAS, ADOLESCENTES Y JÓVENES.</c:v>
                </c:pt>
                <c:pt idx="8">
                  <c:v>PRODUCCIÓN AGROPECUARIA</c:v>
                </c:pt>
                <c:pt idx="9">
                  <c:v>RACISMO Y DISCRIMINACIÓN </c:v>
                </c:pt>
                <c:pt idx="10">
                  <c:v>RECURSOS HIDROCARBURÍFEROS</c:v>
                </c:pt>
                <c:pt idx="11">
                  <c:v>SALUD</c:v>
                </c:pt>
                <c:pt idx="12">
                  <c:v>SEGURIDAD CIUDADANA</c:v>
                </c:pt>
                <c:pt idx="13">
                  <c:v>TURISMO</c:v>
                </c:pt>
              </c:strCache>
            </c:strRef>
          </c:cat>
          <c:val>
            <c:numRef>
              <c:f>Hoja11!$B$4:$B$18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0176248"/>
        <c:axId val="320175856"/>
      </c:barChart>
      <c:catAx>
        <c:axId val="32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0175856"/>
        <c:crosses val="autoZero"/>
        <c:auto val="1"/>
        <c:lblAlgn val="ctr"/>
        <c:lblOffset val="100"/>
        <c:noMultiLvlLbl val="0"/>
      </c:catAx>
      <c:valAx>
        <c:axId val="32017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0176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2</xdr:row>
      <xdr:rowOff>90487</xdr:rowOff>
    </xdr:from>
    <xdr:to>
      <xdr:col>9</xdr:col>
      <xdr:colOff>457200</xdr:colOff>
      <xdr:row>16</xdr:row>
      <xdr:rowOff>166687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ptoEjec_2015_9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ptoEjec_2016_9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ptoEjec_2017_9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aReportesMultiples"/>
    </sheetNames>
    <sheetDataSet>
      <sheetData sheetId="0">
        <row r="2">
          <cell r="A2" t="str">
            <v>Cat. Prg.</v>
          </cell>
          <cell r="B2" t="str">
            <v>Prog</v>
          </cell>
          <cell r="C2" t="str">
            <v>Descripción Cat. Prg.</v>
          </cell>
          <cell r="D2" t="str">
            <v>Presupuesto Inicial</v>
          </cell>
          <cell r="E2" t="str">
            <v>Mod. Aprobadas</v>
          </cell>
          <cell r="F2" t="str">
            <v>Presup. Vig.</v>
          </cell>
          <cell r="G2" t="str">
            <v>Preventivo</v>
          </cell>
          <cell r="H2" t="str">
            <v>Compromiso</v>
          </cell>
          <cell r="I2" t="str">
            <v>Devengado</v>
          </cell>
          <cell r="J2" t="str">
            <v>Pagado</v>
          </cell>
          <cell r="K2" t="str">
            <v>Saldo Por Pagar</v>
          </cell>
          <cell r="L2" t="str">
            <v>Porcen. Ejec.</v>
          </cell>
          <cell r="M2" t="str">
            <v>Saldo Deveng.</v>
          </cell>
        </row>
        <row r="3">
          <cell r="A3" t="str">
            <v>00.0000.001</v>
          </cell>
          <cell r="B3" t="str">
            <v>00.</v>
          </cell>
          <cell r="C3" t="str">
            <v>DESPACHO GOBERNACIÓN</v>
          </cell>
          <cell r="D3">
            <v>1000000</v>
          </cell>
          <cell r="E3">
            <v>259763</v>
          </cell>
          <cell r="F3">
            <v>1259763</v>
          </cell>
          <cell r="G3">
            <v>930797.39</v>
          </cell>
          <cell r="H3">
            <v>930797.39</v>
          </cell>
          <cell r="I3">
            <v>930797.39</v>
          </cell>
          <cell r="J3">
            <v>930797.39</v>
          </cell>
          <cell r="K3">
            <v>0</v>
          </cell>
          <cell r="L3">
            <v>73.886706467803862</v>
          </cell>
          <cell r="M3">
            <v>328965.61</v>
          </cell>
        </row>
        <row r="4">
          <cell r="A4" t="str">
            <v>00.0000.003</v>
          </cell>
          <cell r="B4" t="str">
            <v>00.</v>
          </cell>
          <cell r="C4" t="str">
            <v>SECRETARIA GENERAL DE COORDINACION</v>
          </cell>
          <cell r="D4">
            <v>177800</v>
          </cell>
          <cell r="E4">
            <v>-59889</v>
          </cell>
          <cell r="F4">
            <v>117911</v>
          </cell>
          <cell r="G4">
            <v>78125</v>
          </cell>
          <cell r="H4">
            <v>78125</v>
          </cell>
          <cell r="I4">
            <v>78125</v>
          </cell>
          <cell r="J4">
            <v>78125</v>
          </cell>
          <cell r="K4">
            <v>0</v>
          </cell>
          <cell r="L4">
            <v>66.257601071994983</v>
          </cell>
          <cell r="M4">
            <v>39786</v>
          </cell>
        </row>
        <row r="5">
          <cell r="A5" t="str">
            <v>00.0000.004</v>
          </cell>
          <cell r="B5" t="str">
            <v>00.</v>
          </cell>
          <cell r="C5" t="str">
            <v>SECRETARIA  DE ECONOMIA Y FINANZAS</v>
          </cell>
          <cell r="D5">
            <v>1397500</v>
          </cell>
          <cell r="E5">
            <v>-12945.05</v>
          </cell>
          <cell r="F5">
            <v>1384554.95</v>
          </cell>
          <cell r="G5">
            <v>610357.30000000005</v>
          </cell>
          <cell r="H5">
            <v>610357.30000000005</v>
          </cell>
          <cell r="I5">
            <v>610357.30000000005</v>
          </cell>
          <cell r="J5">
            <v>610357.30000000005</v>
          </cell>
          <cell r="K5">
            <v>0</v>
          </cell>
          <cell r="L5">
            <v>44.083284668477766</v>
          </cell>
          <cell r="M5">
            <v>774197.65</v>
          </cell>
        </row>
        <row r="6">
          <cell r="A6" t="str">
            <v>00.0000.005</v>
          </cell>
          <cell r="B6" t="str">
            <v>00.</v>
          </cell>
          <cell r="C6" t="str">
            <v>SECRETARIA JURIDICA</v>
          </cell>
          <cell r="D6">
            <v>500000</v>
          </cell>
          <cell r="E6">
            <v>-50252.800000000003</v>
          </cell>
          <cell r="F6">
            <v>449747.20000000001</v>
          </cell>
          <cell r="G6">
            <v>381304.85</v>
          </cell>
          <cell r="H6">
            <v>381304.85</v>
          </cell>
          <cell r="I6">
            <v>381304.85</v>
          </cell>
          <cell r="J6">
            <v>381304.85</v>
          </cell>
          <cell r="K6">
            <v>0</v>
          </cell>
          <cell r="L6">
            <v>84.782039777012514</v>
          </cell>
          <cell r="M6">
            <v>68442.350000000006</v>
          </cell>
        </row>
        <row r="7">
          <cell r="A7" t="str">
            <v>00.0000.007</v>
          </cell>
          <cell r="B7" t="str">
            <v>00.</v>
          </cell>
          <cell r="C7" t="str">
            <v>AUDITORIA INTERNA</v>
          </cell>
          <cell r="D7">
            <v>78000</v>
          </cell>
          <cell r="E7">
            <v>-27540</v>
          </cell>
          <cell r="F7">
            <v>50460</v>
          </cell>
          <cell r="G7">
            <v>45750.9</v>
          </cell>
          <cell r="H7">
            <v>45750.9</v>
          </cell>
          <cell r="I7">
            <v>45750.9</v>
          </cell>
          <cell r="J7">
            <v>45750.9</v>
          </cell>
          <cell r="K7">
            <v>0</v>
          </cell>
          <cell r="L7">
            <v>90.667657550535083</v>
          </cell>
          <cell r="M7">
            <v>4709.1000000000004</v>
          </cell>
        </row>
        <row r="8">
          <cell r="A8" t="str">
            <v>00.0000.008</v>
          </cell>
          <cell r="B8" t="str">
            <v>00.</v>
          </cell>
          <cell r="C8" t="str">
            <v>ADMINISTRACIÓN CENTRAL (GRUPO 100 Y 900)</v>
          </cell>
          <cell r="D8">
            <v>40160208</v>
          </cell>
          <cell r="E8">
            <v>-21023</v>
          </cell>
          <cell r="F8">
            <v>40139185</v>
          </cell>
          <cell r="G8">
            <v>39041768.850000001</v>
          </cell>
          <cell r="H8">
            <v>39041768.850000001</v>
          </cell>
          <cell r="I8">
            <v>39041768.850000001</v>
          </cell>
          <cell r="J8">
            <v>39041768.850000001</v>
          </cell>
          <cell r="K8">
            <v>0</v>
          </cell>
          <cell r="L8">
            <v>97.265973013652371</v>
          </cell>
          <cell r="M8">
            <v>1097416.1499999999</v>
          </cell>
        </row>
        <row r="9">
          <cell r="A9" t="str">
            <v>00.0000.009</v>
          </cell>
          <cell r="B9" t="str">
            <v>00.</v>
          </cell>
          <cell r="C9" t="str">
            <v>SECRETARIA DE PLANIFICACIÓN DEL DESARROLLO</v>
          </cell>
          <cell r="D9">
            <v>300000</v>
          </cell>
          <cell r="E9">
            <v>-39123</v>
          </cell>
          <cell r="F9">
            <v>260877</v>
          </cell>
          <cell r="G9">
            <v>234461.69</v>
          </cell>
          <cell r="H9">
            <v>234461.69</v>
          </cell>
          <cell r="I9">
            <v>234461.69</v>
          </cell>
          <cell r="J9">
            <v>234461.69</v>
          </cell>
          <cell r="K9">
            <v>0</v>
          </cell>
          <cell r="L9">
            <v>89.874419745703918</v>
          </cell>
          <cell r="M9">
            <v>26415.31</v>
          </cell>
        </row>
        <row r="10">
          <cell r="A10" t="str">
            <v>00.0000.010</v>
          </cell>
          <cell r="B10" t="str">
            <v>00.</v>
          </cell>
          <cell r="C10" t="str">
            <v xml:space="preserve">DIRECCION GENERAL ADMINISTRATIVA Y </v>
          </cell>
          <cell r="D10">
            <v>6118760</v>
          </cell>
          <cell r="E10">
            <v>-5461.54</v>
          </cell>
          <cell r="F10">
            <v>6113298.46</v>
          </cell>
          <cell r="G10">
            <v>5088505.83</v>
          </cell>
          <cell r="H10">
            <v>5088505.83</v>
          </cell>
          <cell r="I10">
            <v>5088505.83</v>
          </cell>
          <cell r="J10">
            <v>5088505.83</v>
          </cell>
          <cell r="K10">
            <v>0</v>
          </cell>
          <cell r="L10">
            <v>83.236666151581943</v>
          </cell>
          <cell r="M10">
            <v>1024792.63</v>
          </cell>
        </row>
        <row r="11">
          <cell r="A11" t="str">
            <v>00.0000.011</v>
          </cell>
          <cell r="B11" t="str">
            <v>00.</v>
          </cell>
          <cell r="C11" t="str">
            <v xml:space="preserve">DIRECCIÓN GENERAL  DE RELACIONAMIENTO </v>
          </cell>
          <cell r="D11">
            <v>162110</v>
          </cell>
          <cell r="E11">
            <v>-75747.55</v>
          </cell>
          <cell r="F11">
            <v>86362.45</v>
          </cell>
          <cell r="G11">
            <v>61514.879999999997</v>
          </cell>
          <cell r="H11">
            <v>61514.879999999997</v>
          </cell>
          <cell r="I11">
            <v>61514.879999999997</v>
          </cell>
          <cell r="J11">
            <v>61514.879999999997</v>
          </cell>
          <cell r="K11">
            <v>0</v>
          </cell>
          <cell r="L11">
            <v>71.228734247349394</v>
          </cell>
          <cell r="M11">
            <v>24847.57</v>
          </cell>
        </row>
        <row r="12">
          <cell r="A12" t="str">
            <v>00.0000.013</v>
          </cell>
          <cell r="B12" t="str">
            <v>00.</v>
          </cell>
          <cell r="C12" t="str">
            <v>SECRETARIA DE COMUNICACIÓN</v>
          </cell>
          <cell r="D12">
            <v>2330500</v>
          </cell>
          <cell r="E12">
            <v>509989</v>
          </cell>
          <cell r="F12">
            <v>2840489</v>
          </cell>
          <cell r="G12">
            <v>2683882.52</v>
          </cell>
          <cell r="H12">
            <v>2683882.52</v>
          </cell>
          <cell r="I12">
            <v>2683882.52</v>
          </cell>
          <cell r="J12">
            <v>2683882.52</v>
          </cell>
          <cell r="K12">
            <v>0</v>
          </cell>
          <cell r="L12">
            <v>94.486636631932043</v>
          </cell>
          <cell r="M12">
            <v>156606.48000000001</v>
          </cell>
        </row>
        <row r="13">
          <cell r="A13"/>
          <cell r="B13" t="str">
            <v>Total 00</v>
          </cell>
          <cell r="C13"/>
          <cell r="D13">
            <v>52224878</v>
          </cell>
          <cell r="E13">
            <v>477770.06</v>
          </cell>
          <cell r="F13">
            <v>52702648.060000002</v>
          </cell>
          <cell r="G13">
            <v>49156469.210000001</v>
          </cell>
          <cell r="H13">
            <v>49156469.210000001</v>
          </cell>
          <cell r="I13">
            <v>49156469.210000001</v>
          </cell>
          <cell r="J13">
            <v>49156469.210000001</v>
          </cell>
          <cell r="K13">
            <v>0</v>
          </cell>
          <cell r="L13"/>
          <cell r="M13">
            <v>3546178.85</v>
          </cell>
        </row>
        <row r="14">
          <cell r="A14" t="str">
            <v>01.0000.012</v>
          </cell>
          <cell r="B14" t="str">
            <v>01.</v>
          </cell>
          <cell r="C14" t="str">
            <v>ASAMBLEA LEGISLATIVA DEPARTAMENTAL</v>
          </cell>
          <cell r="D14">
            <v>12342770</v>
          </cell>
          <cell r="E14">
            <v>-1323015</v>
          </cell>
          <cell r="F14">
            <v>11019755</v>
          </cell>
          <cell r="G14">
            <v>10528174.33</v>
          </cell>
          <cell r="H14">
            <v>10528174.33</v>
          </cell>
          <cell r="I14">
            <v>10528174.33</v>
          </cell>
          <cell r="J14">
            <v>10528174.33</v>
          </cell>
          <cell r="K14">
            <v>0</v>
          </cell>
          <cell r="L14">
            <v>95.539096195877306</v>
          </cell>
          <cell r="M14">
            <v>491580.67</v>
          </cell>
        </row>
        <row r="15">
          <cell r="A15"/>
          <cell r="B15" t="str">
            <v>Total 01</v>
          </cell>
          <cell r="C15"/>
          <cell r="D15">
            <v>12342770</v>
          </cell>
          <cell r="E15">
            <v>-1323015</v>
          </cell>
          <cell r="F15">
            <v>11019755</v>
          </cell>
          <cell r="G15">
            <v>10528174.33</v>
          </cell>
          <cell r="H15">
            <v>10528174.33</v>
          </cell>
          <cell r="I15">
            <v>10528174.33</v>
          </cell>
          <cell r="J15">
            <v>10528174.33</v>
          </cell>
          <cell r="K15">
            <v>0</v>
          </cell>
          <cell r="L15"/>
          <cell r="M15">
            <v>491580.67</v>
          </cell>
        </row>
        <row r="16">
          <cell r="A16" t="str">
            <v>10.0000.001</v>
          </cell>
          <cell r="B16" t="str">
            <v>10.</v>
          </cell>
          <cell r="C16" t="str">
            <v xml:space="preserve">SECRETARIA DE MEDIO AMBIENTE Y MADRE </v>
          </cell>
          <cell r="D16">
            <v>738000</v>
          </cell>
          <cell r="E16">
            <v>-326659.65999999997</v>
          </cell>
          <cell r="F16">
            <v>411340.34</v>
          </cell>
          <cell r="G16">
            <v>333925.55</v>
          </cell>
          <cell r="H16">
            <v>333925.55</v>
          </cell>
          <cell r="I16">
            <v>333925.55</v>
          </cell>
          <cell r="J16">
            <v>333925.55</v>
          </cell>
          <cell r="K16">
            <v>0</v>
          </cell>
          <cell r="L16">
            <v>81.179869205145309</v>
          </cell>
          <cell r="M16">
            <v>77414.789999999994</v>
          </cell>
        </row>
        <row r="17">
          <cell r="A17" t="str">
            <v>10.0000.041</v>
          </cell>
          <cell r="B17" t="str">
            <v>10.</v>
          </cell>
          <cell r="C17" t="str">
            <v>PROGRAMA DE APOYO A COMISIÓN TRINACIONAL</v>
          </cell>
          <cell r="D17">
            <v>626594</v>
          </cell>
          <cell r="E17">
            <v>-70229.3</v>
          </cell>
          <cell r="F17">
            <v>556364.69999999995</v>
          </cell>
          <cell r="G17">
            <v>552797.88</v>
          </cell>
          <cell r="H17">
            <v>552797.88</v>
          </cell>
          <cell r="I17">
            <v>552797.88</v>
          </cell>
          <cell r="J17">
            <v>552797.88</v>
          </cell>
          <cell r="K17">
            <v>0</v>
          </cell>
          <cell r="L17">
            <v>99.35890612758142</v>
          </cell>
          <cell r="M17">
            <v>3566.82</v>
          </cell>
        </row>
        <row r="18">
          <cell r="A18" t="str">
            <v>10.0000.070</v>
          </cell>
          <cell r="B18" t="str">
            <v>10.</v>
          </cell>
          <cell r="C18" t="str">
            <v xml:space="preserve">PROGRAMA DE ORDENAMIENTO TERRITORIAL Y </v>
          </cell>
          <cell r="D18">
            <v>2250000</v>
          </cell>
          <cell r="E18">
            <v>-159264</v>
          </cell>
          <cell r="F18">
            <v>2090736</v>
          </cell>
          <cell r="G18">
            <v>1998876.05</v>
          </cell>
          <cell r="H18">
            <v>1998876.05</v>
          </cell>
          <cell r="I18">
            <v>1998876.05</v>
          </cell>
          <cell r="J18">
            <v>1998876.05</v>
          </cell>
          <cell r="K18">
            <v>0</v>
          </cell>
          <cell r="L18">
            <v>95.6063343243719</v>
          </cell>
          <cell r="M18">
            <v>91859.95</v>
          </cell>
        </row>
        <row r="19">
          <cell r="A19" t="str">
            <v>10.0000.073</v>
          </cell>
          <cell r="B19" t="str">
            <v>10.</v>
          </cell>
          <cell r="C19" t="str">
            <v xml:space="preserve">PROGRAMA DE AGUA POTABLE PARA PEQUEÑAS </v>
          </cell>
          <cell r="D19">
            <v>178669</v>
          </cell>
          <cell r="E19">
            <v>-29196.799999999999</v>
          </cell>
          <cell r="F19">
            <v>149472.20000000001</v>
          </cell>
          <cell r="G19">
            <v>144978.14000000001</v>
          </cell>
          <cell r="H19">
            <v>144978.14000000001</v>
          </cell>
          <cell r="I19">
            <v>144978.14000000001</v>
          </cell>
          <cell r="J19">
            <v>144978.14000000001</v>
          </cell>
          <cell r="K19">
            <v>0</v>
          </cell>
          <cell r="L19">
            <v>96.993380708921123</v>
          </cell>
          <cell r="M19">
            <v>4494.0600000000004</v>
          </cell>
        </row>
        <row r="20">
          <cell r="A20" t="str">
            <v>10.0014.000</v>
          </cell>
          <cell r="B20" t="str">
            <v>10.</v>
          </cell>
          <cell r="C20" t="str">
            <v xml:space="preserve">IMPLEM. 12 VIVEROS FORESTALES P/ </v>
          </cell>
          <cell r="D20">
            <v>4441113</v>
          </cell>
          <cell r="E20">
            <v>-381271.56</v>
          </cell>
          <cell r="F20">
            <v>4059841.44</v>
          </cell>
          <cell r="G20">
            <v>3942825.51</v>
          </cell>
          <cell r="H20">
            <v>3942825.51</v>
          </cell>
          <cell r="I20">
            <v>3942825.51</v>
          </cell>
          <cell r="J20">
            <v>3942825.51</v>
          </cell>
          <cell r="K20">
            <v>0</v>
          </cell>
          <cell r="L20">
            <v>97.117721671415822</v>
          </cell>
          <cell r="M20">
            <v>117015.93</v>
          </cell>
        </row>
        <row r="21">
          <cell r="A21" t="str">
            <v>10.0015.000</v>
          </cell>
          <cell r="B21" t="str">
            <v>10.</v>
          </cell>
          <cell r="C21" t="str">
            <v xml:space="preserve">MANEJO INTEGRAL DE LA CUENCA DE APORTE DE </v>
          </cell>
          <cell r="D21">
            <v>652000</v>
          </cell>
          <cell r="E21">
            <v>220919.87</v>
          </cell>
          <cell r="F21">
            <v>872919.87</v>
          </cell>
          <cell r="G21">
            <v>42000</v>
          </cell>
          <cell r="H21">
            <v>42000</v>
          </cell>
          <cell r="I21">
            <v>42000</v>
          </cell>
          <cell r="J21">
            <v>42000</v>
          </cell>
          <cell r="K21">
            <v>0</v>
          </cell>
          <cell r="L21">
            <v>4.8114381907700192</v>
          </cell>
          <cell r="M21">
            <v>830919.87</v>
          </cell>
        </row>
        <row r="22">
          <cell r="A22" t="str">
            <v>10.0016.000</v>
          </cell>
          <cell r="B22" t="str">
            <v>10.</v>
          </cell>
          <cell r="C22" t="str">
            <v xml:space="preserve">MANEJO INTEGRAL DE LA CUENCA DE APORTE DE </v>
          </cell>
          <cell r="D22">
            <v>60001</v>
          </cell>
          <cell r="E22">
            <v>222569.04</v>
          </cell>
          <cell r="F22">
            <v>282570.03999999998</v>
          </cell>
          <cell r="G22">
            <v>281849.09999999998</v>
          </cell>
          <cell r="H22">
            <v>281849.09999999998</v>
          </cell>
          <cell r="I22">
            <v>281849.09999999998</v>
          </cell>
          <cell r="J22">
            <v>281849.09999999998</v>
          </cell>
          <cell r="K22">
            <v>0</v>
          </cell>
          <cell r="L22">
            <v>99.744863255849765</v>
          </cell>
          <cell r="M22">
            <v>720.94</v>
          </cell>
        </row>
        <row r="23">
          <cell r="A23" t="str">
            <v>10.0017.000</v>
          </cell>
          <cell r="B23" t="str">
            <v>10.</v>
          </cell>
          <cell r="C23" t="str">
            <v xml:space="preserve">MANEJO INTEGRAL DE LA CUENCA DE LAS </v>
          </cell>
          <cell r="D23">
            <v>442546</v>
          </cell>
          <cell r="E23">
            <v>464271.22</v>
          </cell>
          <cell r="F23">
            <v>906817.22</v>
          </cell>
          <cell r="G23">
            <v>900996.18</v>
          </cell>
          <cell r="H23">
            <v>900996.18</v>
          </cell>
          <cell r="I23">
            <v>900996.18</v>
          </cell>
          <cell r="J23">
            <v>900996.18</v>
          </cell>
          <cell r="K23">
            <v>0</v>
          </cell>
          <cell r="L23">
            <v>99.358080121151644</v>
          </cell>
          <cell r="M23">
            <v>5821.04</v>
          </cell>
        </row>
        <row r="24">
          <cell r="A24" t="str">
            <v>10.0018.000</v>
          </cell>
          <cell r="B24" t="str">
            <v>10.</v>
          </cell>
          <cell r="C24" t="str">
            <v xml:space="preserve">MANEJO INTEGRAL DE LA CUENCA RIO PRESTO </v>
          </cell>
          <cell r="D24">
            <v>2027862</v>
          </cell>
          <cell r="E24">
            <v>-217000</v>
          </cell>
          <cell r="F24">
            <v>1810862</v>
          </cell>
          <cell r="G24">
            <v>329900</v>
          </cell>
          <cell r="H24">
            <v>329900</v>
          </cell>
          <cell r="I24">
            <v>329900</v>
          </cell>
          <cell r="J24">
            <v>329900</v>
          </cell>
          <cell r="K24">
            <v>0</v>
          </cell>
          <cell r="L24">
            <v>18.217843214999267</v>
          </cell>
          <cell r="M24">
            <v>1480962</v>
          </cell>
        </row>
        <row r="25">
          <cell r="A25" t="str">
            <v>10.0019.000</v>
          </cell>
          <cell r="B25" t="str">
            <v>10.</v>
          </cell>
          <cell r="C25" t="str">
            <v xml:space="preserve">MANEJO INTEGRAL MICROCUENCA SAUCES </v>
          </cell>
          <cell r="D25">
            <v>665981</v>
          </cell>
          <cell r="E25">
            <v>-665981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A26" t="str">
            <v>10.0020.000</v>
          </cell>
          <cell r="B26" t="str">
            <v>10.</v>
          </cell>
          <cell r="C26" t="str">
            <v xml:space="preserve">MANEJO INTEGRAL DE CUENCAS REPRESAS YANA </v>
          </cell>
          <cell r="D26">
            <v>1570700</v>
          </cell>
          <cell r="E26">
            <v>-105700</v>
          </cell>
          <cell r="F26">
            <v>1465000</v>
          </cell>
          <cell r="G26">
            <v>249832.64</v>
          </cell>
          <cell r="H26">
            <v>249832.64</v>
          </cell>
          <cell r="I26">
            <v>249832.64</v>
          </cell>
          <cell r="J26">
            <v>249832.64</v>
          </cell>
          <cell r="K26">
            <v>0</v>
          </cell>
          <cell r="L26">
            <v>17.05342252559727</v>
          </cell>
          <cell r="M26">
            <v>1215167.3600000001</v>
          </cell>
        </row>
        <row r="27">
          <cell r="A27" t="str">
            <v>10.0021.000</v>
          </cell>
          <cell r="B27" t="str">
            <v>10.</v>
          </cell>
          <cell r="C27" t="str">
            <v xml:space="preserve">MANEJO INTEGRAL MICROCUENCAS HORCAS </v>
          </cell>
          <cell r="D27">
            <v>1656756</v>
          </cell>
          <cell r="E27">
            <v>-153778.5</v>
          </cell>
          <cell r="F27">
            <v>1502977.5</v>
          </cell>
          <cell r="G27">
            <v>1446622.22</v>
          </cell>
          <cell r="H27">
            <v>1446622.22</v>
          </cell>
          <cell r="I27">
            <v>1446622.22</v>
          </cell>
          <cell r="J27">
            <v>1446622.22</v>
          </cell>
          <cell r="K27">
            <v>0</v>
          </cell>
          <cell r="L27">
            <v>96.250424241214517</v>
          </cell>
          <cell r="M27">
            <v>56355.28</v>
          </cell>
        </row>
        <row r="28">
          <cell r="A28" t="str">
            <v/>
          </cell>
          <cell r="B28" t="str">
            <v>Total 10</v>
          </cell>
          <cell r="C28"/>
          <cell r="D28">
            <v>15310222</v>
          </cell>
          <cell r="E28">
            <v>-1201320.69</v>
          </cell>
          <cell r="F28">
            <v>14108901.310000001</v>
          </cell>
          <cell r="G28">
            <v>10224603.270000001</v>
          </cell>
          <cell r="H28">
            <v>10224603.270000001</v>
          </cell>
          <cell r="I28">
            <v>10224603.270000001</v>
          </cell>
          <cell r="J28">
            <v>10224603.270000001</v>
          </cell>
          <cell r="K28">
            <v>0</v>
          </cell>
          <cell r="L28"/>
          <cell r="M28">
            <v>3884298.0399999996</v>
          </cell>
        </row>
        <row r="29">
          <cell r="A29" t="str">
            <v>11.0004.000</v>
          </cell>
          <cell r="B29" t="str">
            <v>11.</v>
          </cell>
          <cell r="C29" t="str">
            <v>CONST. ELECTRIFICACION CULPINA-FASE II</v>
          </cell>
          <cell r="D29">
            <v>0</v>
          </cell>
          <cell r="E29">
            <v>1526645.07</v>
          </cell>
          <cell r="F29">
            <v>1526645.07</v>
          </cell>
          <cell r="G29">
            <v>1526645.07</v>
          </cell>
          <cell r="H29">
            <v>1526645.07</v>
          </cell>
          <cell r="I29">
            <v>1526645.07</v>
          </cell>
          <cell r="J29">
            <v>1526645.07</v>
          </cell>
          <cell r="K29">
            <v>0</v>
          </cell>
          <cell r="L29">
            <v>100</v>
          </cell>
          <cell r="M29">
            <v>0</v>
          </cell>
        </row>
        <row r="30">
          <cell r="A30" t="str">
            <v>11.0005.000</v>
          </cell>
          <cell r="B30" t="str">
            <v>11.</v>
          </cell>
          <cell r="C30" t="str">
            <v xml:space="preserve">CONST. ELECTRIFICACION RURAL CANTON </v>
          </cell>
          <cell r="D30">
            <v>0</v>
          </cell>
          <cell r="E30">
            <v>175477.38</v>
          </cell>
          <cell r="F30">
            <v>175477.38</v>
          </cell>
          <cell r="G30">
            <v>175477.38</v>
          </cell>
          <cell r="H30">
            <v>175477.38</v>
          </cell>
          <cell r="I30">
            <v>175477.38</v>
          </cell>
          <cell r="J30">
            <v>175477.38</v>
          </cell>
          <cell r="K30">
            <v>0</v>
          </cell>
          <cell r="L30">
            <v>100</v>
          </cell>
          <cell r="M30">
            <v>0</v>
          </cell>
        </row>
        <row r="31">
          <cell r="A31" t="str">
            <v>11.0007.000</v>
          </cell>
          <cell r="B31" t="str">
            <v>11.</v>
          </cell>
          <cell r="C31" t="str">
            <v xml:space="preserve">CONST. ELECTRIFICACION RURAL TARVITA Y </v>
          </cell>
          <cell r="D31">
            <v>0</v>
          </cell>
          <cell r="E31">
            <v>1987856.73</v>
          </cell>
          <cell r="F31">
            <v>1987856.73</v>
          </cell>
          <cell r="G31">
            <v>1987856.73</v>
          </cell>
          <cell r="H31">
            <v>1987856.73</v>
          </cell>
          <cell r="I31">
            <v>1987856.73</v>
          </cell>
          <cell r="J31">
            <v>1987856.73</v>
          </cell>
          <cell r="K31">
            <v>0</v>
          </cell>
          <cell r="L31">
            <v>100</v>
          </cell>
          <cell r="M31">
            <v>0</v>
          </cell>
        </row>
        <row r="32">
          <cell r="A32" t="str">
            <v>11.0029.000</v>
          </cell>
          <cell r="B32" t="str">
            <v>11.</v>
          </cell>
          <cell r="C32" t="str">
            <v xml:space="preserve">CONST. ELECTRIFICACION KAPACTALA - CRUZ </v>
          </cell>
          <cell r="D32">
            <v>0</v>
          </cell>
          <cell r="E32">
            <v>62528.4</v>
          </cell>
          <cell r="F32">
            <v>62528.4</v>
          </cell>
          <cell r="G32">
            <v>62528.4</v>
          </cell>
          <cell r="H32">
            <v>62528.4</v>
          </cell>
          <cell r="I32">
            <v>62528.4</v>
          </cell>
          <cell r="J32">
            <v>62528.4</v>
          </cell>
          <cell r="K32">
            <v>0</v>
          </cell>
          <cell r="L32">
            <v>100</v>
          </cell>
          <cell r="M32">
            <v>0</v>
          </cell>
        </row>
        <row r="33">
          <cell r="A33" t="str">
            <v>11.0034.000</v>
          </cell>
          <cell r="B33" t="str">
            <v>11.</v>
          </cell>
          <cell r="C33" t="str">
            <v xml:space="preserve">CONST. ELECT. R. ALCALA-SUCRE-SERRANO-ICLA </v>
          </cell>
          <cell r="D33">
            <v>0</v>
          </cell>
          <cell r="E33">
            <v>2044784.03</v>
          </cell>
          <cell r="F33">
            <v>2044784.03</v>
          </cell>
          <cell r="G33">
            <v>2044784.03</v>
          </cell>
          <cell r="H33">
            <v>2044784.03</v>
          </cell>
          <cell r="I33">
            <v>2044784.03</v>
          </cell>
          <cell r="J33">
            <v>2044784.03</v>
          </cell>
          <cell r="K33">
            <v>0</v>
          </cell>
          <cell r="L33">
            <v>100</v>
          </cell>
          <cell r="M33">
            <v>0</v>
          </cell>
        </row>
        <row r="34">
          <cell r="A34" t="str">
            <v>11.0044.000</v>
          </cell>
          <cell r="B34" t="str">
            <v>11.</v>
          </cell>
          <cell r="C34" t="str">
            <v>AMPL. ELECTRIFICACION HUACARETA - CULPINA</v>
          </cell>
          <cell r="D34">
            <v>3300000</v>
          </cell>
          <cell r="E34">
            <v>-1876210.26</v>
          </cell>
          <cell r="F34">
            <v>1423789.74</v>
          </cell>
          <cell r="G34">
            <v>1423789.74</v>
          </cell>
          <cell r="H34">
            <v>1423789.74</v>
          </cell>
          <cell r="I34">
            <v>1423789.74</v>
          </cell>
          <cell r="J34">
            <v>1423789.74</v>
          </cell>
          <cell r="K34">
            <v>0</v>
          </cell>
          <cell r="L34">
            <v>100</v>
          </cell>
          <cell r="M34">
            <v>0</v>
          </cell>
        </row>
        <row r="35">
          <cell r="A35" t="str">
            <v>11.0056.000</v>
          </cell>
          <cell r="B35" t="str">
            <v>11.</v>
          </cell>
          <cell r="C35" t="str">
            <v xml:space="preserve">CONST. ELECTRIFICACION RURAL COMUNIDADES </v>
          </cell>
          <cell r="D35">
            <v>0</v>
          </cell>
          <cell r="E35">
            <v>2588468.02</v>
          </cell>
          <cell r="F35">
            <v>2588468.02</v>
          </cell>
          <cell r="G35">
            <v>2588468.02</v>
          </cell>
          <cell r="H35">
            <v>2588468.02</v>
          </cell>
          <cell r="I35">
            <v>2588468.02</v>
          </cell>
          <cell r="J35">
            <v>2588468.02</v>
          </cell>
          <cell r="K35">
            <v>0</v>
          </cell>
          <cell r="L35">
            <v>100</v>
          </cell>
          <cell r="M35">
            <v>0</v>
          </cell>
        </row>
        <row r="36">
          <cell r="A36" t="str">
            <v>11.0057.000</v>
          </cell>
          <cell r="B36" t="str">
            <v>11.</v>
          </cell>
          <cell r="C36" t="str">
            <v xml:space="preserve">CONST. AMPLIACION ELECTRIFICACION RURAL </v>
          </cell>
          <cell r="D36">
            <v>1139727</v>
          </cell>
          <cell r="E36">
            <v>1655685.14</v>
          </cell>
          <cell r="F36">
            <v>2795412.14</v>
          </cell>
          <cell r="G36">
            <v>2795412.14</v>
          </cell>
          <cell r="H36">
            <v>2795412.14</v>
          </cell>
          <cell r="I36">
            <v>2795412.14</v>
          </cell>
          <cell r="J36">
            <v>2795412.14</v>
          </cell>
          <cell r="K36">
            <v>0</v>
          </cell>
          <cell r="L36">
            <v>100</v>
          </cell>
          <cell r="M36">
            <v>0</v>
          </cell>
        </row>
        <row r="37">
          <cell r="A37" t="str">
            <v>11.0061.000</v>
          </cell>
          <cell r="B37" t="str">
            <v>11.</v>
          </cell>
          <cell r="C37" t="str">
            <v>CONST. INTERCONEXION LAGUNILLA-MUYUPAMPA</v>
          </cell>
          <cell r="D37">
            <v>1581074</v>
          </cell>
          <cell r="E37">
            <v>-117729.55</v>
          </cell>
          <cell r="F37">
            <v>1463344.45</v>
          </cell>
          <cell r="G37">
            <v>1463165.37</v>
          </cell>
          <cell r="H37">
            <v>1463165.37</v>
          </cell>
          <cell r="I37">
            <v>1463165.37</v>
          </cell>
          <cell r="J37">
            <v>1463165.37</v>
          </cell>
          <cell r="K37">
            <v>0</v>
          </cell>
          <cell r="L37">
            <v>99.987762279755799</v>
          </cell>
          <cell r="M37">
            <v>179.08</v>
          </cell>
        </row>
        <row r="38">
          <cell r="A38" t="str">
            <v>11.0062.000</v>
          </cell>
          <cell r="B38" t="str">
            <v>11.</v>
          </cell>
          <cell r="C38" t="str">
            <v xml:space="preserve">CONST. ELECTRIFICACION RURAL ZONA LOS </v>
          </cell>
          <cell r="D38">
            <v>0</v>
          </cell>
          <cell r="E38">
            <v>876184.34</v>
          </cell>
          <cell r="F38">
            <v>876184.34</v>
          </cell>
          <cell r="G38">
            <v>876184.34</v>
          </cell>
          <cell r="H38">
            <v>876184.34</v>
          </cell>
          <cell r="I38">
            <v>876184.34</v>
          </cell>
          <cell r="J38">
            <v>876184.34</v>
          </cell>
          <cell r="K38">
            <v>0</v>
          </cell>
          <cell r="L38">
            <v>100</v>
          </cell>
          <cell r="M38">
            <v>0</v>
          </cell>
        </row>
        <row r="39">
          <cell r="A39" t="str">
            <v>11.0063.000</v>
          </cell>
          <cell r="B39" t="str">
            <v>11.</v>
          </cell>
          <cell r="C39" t="str">
            <v xml:space="preserve">CONST. ELECTRIFICACION RURAL ZONA LOS </v>
          </cell>
          <cell r="D39">
            <v>0</v>
          </cell>
          <cell r="E39">
            <v>2580842.34</v>
          </cell>
          <cell r="F39">
            <v>2580842.34</v>
          </cell>
          <cell r="G39">
            <v>2580842.34</v>
          </cell>
          <cell r="H39">
            <v>2580842.34</v>
          </cell>
          <cell r="I39">
            <v>2580842.34</v>
          </cell>
          <cell r="J39">
            <v>2580842.34</v>
          </cell>
          <cell r="K39">
            <v>0</v>
          </cell>
          <cell r="L39">
            <v>100</v>
          </cell>
          <cell r="M39">
            <v>0</v>
          </cell>
        </row>
        <row r="40">
          <cell r="A40" t="str">
            <v>11.0065.000</v>
          </cell>
          <cell r="B40" t="str">
            <v>11.</v>
          </cell>
          <cell r="C40" t="str">
            <v xml:space="preserve">CONST. ELECTRIFICACION RURAL ZONA LOS </v>
          </cell>
          <cell r="D40">
            <v>0</v>
          </cell>
          <cell r="E40">
            <v>3309802.52</v>
          </cell>
          <cell r="F40">
            <v>3309802.52</v>
          </cell>
          <cell r="G40">
            <v>3309802.51</v>
          </cell>
          <cell r="H40">
            <v>3309802.51</v>
          </cell>
          <cell r="I40">
            <v>3309802.51</v>
          </cell>
          <cell r="J40">
            <v>3309802.51</v>
          </cell>
          <cell r="K40">
            <v>0</v>
          </cell>
          <cell r="L40">
            <v>99.999999697867167</v>
          </cell>
          <cell r="M40">
            <v>0.01</v>
          </cell>
        </row>
        <row r="41">
          <cell r="A41" t="str">
            <v>11.0066.000</v>
          </cell>
          <cell r="B41" t="str">
            <v>11.</v>
          </cell>
          <cell r="C41" t="str">
            <v>CONST. ELECTRIFICACION RURAL TOMINA-</v>
          </cell>
          <cell r="D41">
            <v>864000</v>
          </cell>
          <cell r="E41">
            <v>398172.74</v>
          </cell>
          <cell r="F41">
            <v>1262172.74</v>
          </cell>
          <cell r="G41">
            <v>1262172.74</v>
          </cell>
          <cell r="H41">
            <v>1262172.74</v>
          </cell>
          <cell r="I41">
            <v>1262172.74</v>
          </cell>
          <cell r="J41">
            <v>1262172.74</v>
          </cell>
          <cell r="K41">
            <v>0</v>
          </cell>
          <cell r="L41">
            <v>100</v>
          </cell>
          <cell r="M41">
            <v>0</v>
          </cell>
        </row>
        <row r="42">
          <cell r="A42" t="str">
            <v>11.0069.000</v>
          </cell>
          <cell r="B42" t="str">
            <v>11.</v>
          </cell>
          <cell r="C42" t="str">
            <v>CONST. ELECTR. RURAL ALCALA-SUCRE-</v>
          </cell>
          <cell r="D42">
            <v>0</v>
          </cell>
          <cell r="E42">
            <v>1378326.07</v>
          </cell>
          <cell r="F42">
            <v>1378326.07</v>
          </cell>
          <cell r="G42">
            <v>1378326.02</v>
          </cell>
          <cell r="H42">
            <v>1378326.02</v>
          </cell>
          <cell r="I42">
            <v>1378326.02</v>
          </cell>
          <cell r="J42">
            <v>1378326.02</v>
          </cell>
          <cell r="K42">
            <v>0</v>
          </cell>
          <cell r="L42">
            <v>99.99999637241136</v>
          </cell>
          <cell r="M42">
            <v>0.05</v>
          </cell>
        </row>
        <row r="43">
          <cell r="A43" t="str">
            <v>11.0071.000</v>
          </cell>
          <cell r="B43" t="str">
            <v>11.</v>
          </cell>
          <cell r="C43" t="str">
            <v xml:space="preserve">CONST. ELECTR. RURAL 13 COMUNIDADES - </v>
          </cell>
          <cell r="D43">
            <v>0</v>
          </cell>
          <cell r="E43">
            <v>2598184.7400000002</v>
          </cell>
          <cell r="F43">
            <v>2598184.7400000002</v>
          </cell>
          <cell r="G43">
            <v>2598184.7400000002</v>
          </cell>
          <cell r="H43">
            <v>2598184.7400000002</v>
          </cell>
          <cell r="I43">
            <v>2598184.7400000002</v>
          </cell>
          <cell r="J43">
            <v>2598184.7400000002</v>
          </cell>
          <cell r="K43">
            <v>0</v>
          </cell>
          <cell r="L43">
            <v>100</v>
          </cell>
          <cell r="M43">
            <v>0</v>
          </cell>
        </row>
        <row r="44">
          <cell r="A44" t="str">
            <v>11.0073.000</v>
          </cell>
          <cell r="B44" t="str">
            <v>11.</v>
          </cell>
          <cell r="C44" t="str">
            <v xml:space="preserve">CONST. RECONVERSION ELECTRICA MONOFASICA </v>
          </cell>
          <cell r="D44">
            <v>1078817</v>
          </cell>
          <cell r="E44">
            <v>0</v>
          </cell>
          <cell r="F44">
            <v>1078817</v>
          </cell>
          <cell r="G44">
            <v>1078814.69</v>
          </cell>
          <cell r="H44">
            <v>1078814.69</v>
          </cell>
          <cell r="I44">
            <v>1078814.69</v>
          </cell>
          <cell r="J44">
            <v>1078814.69</v>
          </cell>
          <cell r="K44">
            <v>0</v>
          </cell>
          <cell r="L44">
            <v>99.999785876566648</v>
          </cell>
          <cell r="M44">
            <v>2.31</v>
          </cell>
        </row>
        <row r="45">
          <cell r="A45" t="str">
            <v>11.0074.000</v>
          </cell>
          <cell r="B45" t="str">
            <v>11.</v>
          </cell>
          <cell r="C45" t="str">
            <v>CONST. ELECTR. RURAL PAQUETE TARABUCO</v>
          </cell>
          <cell r="D45">
            <v>0</v>
          </cell>
          <cell r="E45">
            <v>1633834.16</v>
          </cell>
          <cell r="F45">
            <v>1633834.16</v>
          </cell>
          <cell r="G45">
            <v>1633834.16</v>
          </cell>
          <cell r="H45">
            <v>1633834.16</v>
          </cell>
          <cell r="I45">
            <v>1633834.16</v>
          </cell>
          <cell r="J45">
            <v>1633834.16</v>
          </cell>
          <cell r="K45">
            <v>0</v>
          </cell>
          <cell r="L45">
            <v>100</v>
          </cell>
          <cell r="M45">
            <v>0</v>
          </cell>
        </row>
        <row r="46">
          <cell r="A46" t="str">
            <v>11.0076.000</v>
          </cell>
          <cell r="B46" t="str">
            <v>11.</v>
          </cell>
          <cell r="C46" t="str">
            <v xml:space="preserve">CONST. ELECT. R. ALCALA-SUCRE-SERRANO-ICLA </v>
          </cell>
          <cell r="D46">
            <v>0</v>
          </cell>
          <cell r="E46">
            <v>2000000</v>
          </cell>
          <cell r="F46">
            <v>2000000</v>
          </cell>
          <cell r="G46">
            <v>2000000</v>
          </cell>
          <cell r="H46">
            <v>2000000</v>
          </cell>
          <cell r="I46">
            <v>2000000</v>
          </cell>
          <cell r="J46">
            <v>2000000</v>
          </cell>
          <cell r="K46">
            <v>0</v>
          </cell>
          <cell r="L46">
            <v>100</v>
          </cell>
          <cell r="M46">
            <v>0</v>
          </cell>
        </row>
        <row r="47">
          <cell r="A47" t="str">
            <v>11.0077.000</v>
          </cell>
          <cell r="B47" t="str">
            <v>11.</v>
          </cell>
          <cell r="C47" t="str">
            <v xml:space="preserve">CONST. ELECTR. RURAL COMUNIDADES MUNICIPIO </v>
          </cell>
          <cell r="D47">
            <v>910362</v>
          </cell>
          <cell r="E47">
            <v>1805607.67</v>
          </cell>
          <cell r="F47">
            <v>2715969.67</v>
          </cell>
          <cell r="G47">
            <v>2715902.79</v>
          </cell>
          <cell r="H47">
            <v>2715902.79</v>
          </cell>
          <cell r="I47">
            <v>2715902.79</v>
          </cell>
          <cell r="J47">
            <v>2715902.79</v>
          </cell>
          <cell r="K47">
            <v>0</v>
          </cell>
          <cell r="L47">
            <v>99.997537527729463</v>
          </cell>
          <cell r="M47">
            <v>66.88</v>
          </cell>
        </row>
        <row r="48">
          <cell r="A48" t="str">
            <v>11.0078.000</v>
          </cell>
          <cell r="B48" t="str">
            <v>11.</v>
          </cell>
          <cell r="C48" t="str">
            <v xml:space="preserve">AMPL. ANALISIS RED. DIAG. ELECTRIF. RURAL </v>
          </cell>
          <cell r="D48">
            <v>1037949</v>
          </cell>
          <cell r="E48">
            <v>1435338.87</v>
          </cell>
          <cell r="F48">
            <v>2473287.87</v>
          </cell>
          <cell r="G48">
            <v>2473006.4700000002</v>
          </cell>
          <cell r="H48">
            <v>2473006.4700000002</v>
          </cell>
          <cell r="I48">
            <v>2473006.4700000002</v>
          </cell>
          <cell r="J48">
            <v>2473006.4700000002</v>
          </cell>
          <cell r="K48">
            <v>0</v>
          </cell>
          <cell r="L48">
            <v>99.988622432373788</v>
          </cell>
          <cell r="M48">
            <v>281.39999999999998</v>
          </cell>
        </row>
        <row r="49">
          <cell r="A49" t="str">
            <v>11.0079.000</v>
          </cell>
          <cell r="B49" t="str">
            <v>11.</v>
          </cell>
          <cell r="C49" t="str">
            <v xml:space="preserve">AMPL. ANALISIS RED. DIAG. ELECTRIF. RURAL </v>
          </cell>
          <cell r="D49">
            <v>1650158</v>
          </cell>
          <cell r="E49">
            <v>585556.82999999996</v>
          </cell>
          <cell r="F49">
            <v>2235714.83</v>
          </cell>
          <cell r="G49">
            <v>2235714.83</v>
          </cell>
          <cell r="H49">
            <v>2235714.83</v>
          </cell>
          <cell r="I49">
            <v>2235714.83</v>
          </cell>
          <cell r="J49">
            <v>2235714.83</v>
          </cell>
          <cell r="K49">
            <v>0</v>
          </cell>
          <cell r="L49">
            <v>100</v>
          </cell>
          <cell r="M49">
            <v>0</v>
          </cell>
        </row>
        <row r="50">
          <cell r="A50" t="str">
            <v>11.0080.000</v>
          </cell>
          <cell r="B50" t="str">
            <v>11.</v>
          </cell>
          <cell r="C50" t="str">
            <v>CONST. ELECTR. RURAL MONTEAGUDO</v>
          </cell>
          <cell r="D50">
            <v>3054407</v>
          </cell>
          <cell r="E50">
            <v>3040922.78</v>
          </cell>
          <cell r="F50">
            <v>6095329.7800000003</v>
          </cell>
          <cell r="G50">
            <v>6094794.6500000004</v>
          </cell>
          <cell r="H50">
            <v>6094794.6500000004</v>
          </cell>
          <cell r="I50">
            <v>6094794.6500000004</v>
          </cell>
          <cell r="J50">
            <v>6094794.6500000004</v>
          </cell>
          <cell r="K50">
            <v>0</v>
          </cell>
          <cell r="L50">
            <v>99.991220655496676</v>
          </cell>
          <cell r="M50">
            <v>535.13</v>
          </cell>
        </row>
        <row r="51">
          <cell r="A51" t="str">
            <v>11.0081.000</v>
          </cell>
          <cell r="B51" t="str">
            <v>11.</v>
          </cell>
          <cell r="C51" t="str">
            <v>CONST. ELECTR. RURAL MUYUPAMPA</v>
          </cell>
          <cell r="D51">
            <v>5540295</v>
          </cell>
          <cell r="E51">
            <v>4141255.36</v>
          </cell>
          <cell r="F51">
            <v>9681550.3599999994</v>
          </cell>
          <cell r="G51">
            <v>9679932.3200000003</v>
          </cell>
          <cell r="H51">
            <v>9679932.3200000003</v>
          </cell>
          <cell r="I51">
            <v>9679932.3200000003</v>
          </cell>
          <cell r="J51">
            <v>9679932.3200000003</v>
          </cell>
          <cell r="K51">
            <v>0</v>
          </cell>
          <cell r="L51">
            <v>99.983287387455164</v>
          </cell>
          <cell r="M51">
            <v>1618.04</v>
          </cell>
        </row>
        <row r="52">
          <cell r="A52" t="str">
            <v>11.0082.000</v>
          </cell>
          <cell r="B52" t="str">
            <v>11.</v>
          </cell>
          <cell r="C52" t="str">
            <v>CONST. ELECTR. RURAL HUACAYA</v>
          </cell>
          <cell r="D52">
            <v>573200</v>
          </cell>
          <cell r="E52">
            <v>836332.75</v>
          </cell>
          <cell r="F52">
            <v>1409532.75</v>
          </cell>
          <cell r="G52">
            <v>1409143.03</v>
          </cell>
          <cell r="H52">
            <v>1409143.03</v>
          </cell>
          <cell r="I52">
            <v>1409143.03</v>
          </cell>
          <cell r="J52">
            <v>1409143.03</v>
          </cell>
          <cell r="K52">
            <v>0</v>
          </cell>
          <cell r="L52">
            <v>99.972351121320173</v>
          </cell>
          <cell r="M52">
            <v>389.72</v>
          </cell>
        </row>
        <row r="53">
          <cell r="A53" t="str">
            <v>11.0083.000</v>
          </cell>
          <cell r="B53" t="str">
            <v>11.</v>
          </cell>
          <cell r="C53" t="str">
            <v>CONST. ELECTR. RURAL MACHARETI</v>
          </cell>
          <cell r="D53">
            <v>2879257</v>
          </cell>
          <cell r="E53">
            <v>21523.86</v>
          </cell>
          <cell r="F53">
            <v>2900780.86</v>
          </cell>
          <cell r="G53">
            <v>2900071.12</v>
          </cell>
          <cell r="H53">
            <v>2900071.12</v>
          </cell>
          <cell r="I53">
            <v>2900071.12</v>
          </cell>
          <cell r="J53">
            <v>2900071.12</v>
          </cell>
          <cell r="K53">
            <v>0</v>
          </cell>
          <cell r="L53">
            <v>99.97553279498679</v>
          </cell>
          <cell r="M53">
            <v>709.74</v>
          </cell>
        </row>
        <row r="54">
          <cell r="A54" t="str">
            <v>11.0084.000</v>
          </cell>
          <cell r="B54" t="str">
            <v>11.</v>
          </cell>
          <cell r="C54" t="str">
            <v>CONST. ELECTR. RURAL HUACARETA</v>
          </cell>
          <cell r="D54">
            <v>1778933</v>
          </cell>
          <cell r="E54">
            <v>5062038.55</v>
          </cell>
          <cell r="F54">
            <v>6840971.5499999998</v>
          </cell>
          <cell r="G54">
            <v>6840971.5499999998</v>
          </cell>
          <cell r="H54">
            <v>6840971.5499999998</v>
          </cell>
          <cell r="I54">
            <v>6840971.5499999998</v>
          </cell>
          <cell r="J54">
            <v>6840971.5499999998</v>
          </cell>
          <cell r="K54">
            <v>0</v>
          </cell>
          <cell r="L54">
            <v>100</v>
          </cell>
          <cell r="M54">
            <v>0</v>
          </cell>
        </row>
        <row r="55">
          <cell r="A55" t="str">
            <v>11.0085.000</v>
          </cell>
          <cell r="B55" t="str">
            <v>11.</v>
          </cell>
          <cell r="C55" t="str">
            <v xml:space="preserve">CONST. ELECTR. RURAL PADCOYO - TAMBILLOS </v>
          </cell>
          <cell r="D55">
            <v>1036999</v>
          </cell>
          <cell r="E55">
            <v>4041802.16</v>
          </cell>
          <cell r="F55">
            <v>5078801.16</v>
          </cell>
          <cell r="G55">
            <v>5078416.47</v>
          </cell>
          <cell r="H55">
            <v>5078416.47</v>
          </cell>
          <cell r="I55">
            <v>5078416.47</v>
          </cell>
          <cell r="J55">
            <v>5078416.47</v>
          </cell>
          <cell r="K55">
            <v>0</v>
          </cell>
          <cell r="L55">
            <v>99.992425574699993</v>
          </cell>
          <cell r="M55">
            <v>384.69</v>
          </cell>
        </row>
        <row r="56">
          <cell r="A56" t="str">
            <v>11.0086.000</v>
          </cell>
          <cell r="B56" t="str">
            <v>11.</v>
          </cell>
          <cell r="C56" t="str">
            <v>CONST. ELECTR. RURAL YAMPARAEZ</v>
          </cell>
          <cell r="D56">
            <v>1032583</v>
          </cell>
          <cell r="E56">
            <v>1246417.58</v>
          </cell>
          <cell r="F56">
            <v>2279000.58</v>
          </cell>
          <cell r="G56">
            <v>2278970.2400000002</v>
          </cell>
          <cell r="H56">
            <v>2278970.2400000002</v>
          </cell>
          <cell r="I56">
            <v>2278970.2400000002</v>
          </cell>
          <cell r="J56">
            <v>2278970.2400000002</v>
          </cell>
          <cell r="K56">
            <v>0</v>
          </cell>
          <cell r="L56">
            <v>99.998668714687213</v>
          </cell>
          <cell r="M56">
            <v>30.34</v>
          </cell>
        </row>
        <row r="57">
          <cell r="A57" t="str">
            <v>11.0087.000</v>
          </cell>
          <cell r="B57" t="str">
            <v>11.</v>
          </cell>
          <cell r="C57" t="str">
            <v>CONST. ELECTR. RURAL PRESTO</v>
          </cell>
          <cell r="D57">
            <v>1317107</v>
          </cell>
          <cell r="E57">
            <v>2091737.68</v>
          </cell>
          <cell r="F57">
            <v>3408844.68</v>
          </cell>
          <cell r="G57">
            <v>3408373.17</v>
          </cell>
          <cell r="H57">
            <v>3408373.17</v>
          </cell>
          <cell r="I57">
            <v>3408373.17</v>
          </cell>
          <cell r="J57">
            <v>3408373.17</v>
          </cell>
          <cell r="K57">
            <v>0</v>
          </cell>
          <cell r="L57">
            <v>99.986168040956329</v>
          </cell>
          <cell r="M57">
            <v>471.51</v>
          </cell>
        </row>
        <row r="58">
          <cell r="A58" t="str">
            <v>11.0088.000</v>
          </cell>
          <cell r="B58" t="str">
            <v>11.</v>
          </cell>
          <cell r="C58" t="str">
            <v>CONST. ELECTR. RURAL CAMARGO DISTRITO III</v>
          </cell>
          <cell r="D58">
            <v>1249428</v>
          </cell>
          <cell r="E58">
            <v>3507967.69</v>
          </cell>
          <cell r="F58">
            <v>4757395.6900000004</v>
          </cell>
          <cell r="G58">
            <v>4756996.1500000004</v>
          </cell>
          <cell r="H58">
            <v>4756996.1500000004</v>
          </cell>
          <cell r="I58">
            <v>4756996.1500000004</v>
          </cell>
          <cell r="J58">
            <v>4756996.1500000004</v>
          </cell>
          <cell r="K58">
            <v>0</v>
          </cell>
          <cell r="L58">
            <v>99.991601707614109</v>
          </cell>
          <cell r="M58">
            <v>399.54</v>
          </cell>
        </row>
        <row r="59">
          <cell r="A59" t="str">
            <v>11.0089.000</v>
          </cell>
          <cell r="B59" t="str">
            <v>11.</v>
          </cell>
          <cell r="C59" t="str">
            <v xml:space="preserve">CONST. ELECTR. RURAL LA PLATEADA - JATUN </v>
          </cell>
          <cell r="D59">
            <v>925593</v>
          </cell>
          <cell r="E59">
            <v>3436782.1</v>
          </cell>
          <cell r="F59">
            <v>4362375.0999999996</v>
          </cell>
          <cell r="G59">
            <v>4362096.8899999997</v>
          </cell>
          <cell r="H59">
            <v>4362096.8899999997</v>
          </cell>
          <cell r="I59">
            <v>4362096.8899999997</v>
          </cell>
          <cell r="J59">
            <v>4362096.8899999997</v>
          </cell>
          <cell r="K59">
            <v>0</v>
          </cell>
          <cell r="L59">
            <v>99.993622510819847</v>
          </cell>
          <cell r="M59">
            <v>278.20999999999998</v>
          </cell>
        </row>
        <row r="60">
          <cell r="A60" t="str">
            <v>11.0090.000</v>
          </cell>
          <cell r="B60" t="str">
            <v>11.</v>
          </cell>
          <cell r="C60" t="str">
            <v>CONST. ELECTR. AREA RURAL CULPINA</v>
          </cell>
          <cell r="D60">
            <v>1420439</v>
          </cell>
          <cell r="E60">
            <v>3204027.8</v>
          </cell>
          <cell r="F60">
            <v>4624466.8</v>
          </cell>
          <cell r="G60">
            <v>4624466.8</v>
          </cell>
          <cell r="H60">
            <v>4624466.8</v>
          </cell>
          <cell r="I60">
            <v>4624466.8</v>
          </cell>
          <cell r="J60">
            <v>4624466.8</v>
          </cell>
          <cell r="K60">
            <v>0</v>
          </cell>
          <cell r="L60">
            <v>100</v>
          </cell>
          <cell r="M60">
            <v>0</v>
          </cell>
        </row>
        <row r="61">
          <cell r="A61" t="str">
            <v>11.0091.000</v>
          </cell>
          <cell r="B61" t="str">
            <v>11.</v>
          </cell>
          <cell r="C61" t="str">
            <v>CONST. ELECTR. RURAL PALQUIPAMPA</v>
          </cell>
          <cell r="D61">
            <v>0</v>
          </cell>
          <cell r="E61">
            <v>762489.34</v>
          </cell>
          <cell r="F61">
            <v>762489.34</v>
          </cell>
          <cell r="G61">
            <v>762489.34</v>
          </cell>
          <cell r="H61">
            <v>762489.34</v>
          </cell>
          <cell r="I61">
            <v>762489.34</v>
          </cell>
          <cell r="J61">
            <v>762489.34</v>
          </cell>
          <cell r="K61">
            <v>0</v>
          </cell>
          <cell r="L61">
            <v>100</v>
          </cell>
          <cell r="M61">
            <v>0</v>
          </cell>
        </row>
        <row r="62">
          <cell r="A62" t="str">
            <v>11.0092.000</v>
          </cell>
          <cell r="B62" t="str">
            <v>11.</v>
          </cell>
          <cell r="C62" t="str">
            <v xml:space="preserve">AMPL. CONST. ELECTR. RURAL PROVINCIA </v>
          </cell>
          <cell r="D62">
            <v>400000</v>
          </cell>
          <cell r="E62">
            <v>-400000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A63" t="str">
            <v>11.0093.000</v>
          </cell>
          <cell r="B63" t="str">
            <v>11.</v>
          </cell>
          <cell r="C63" t="str">
            <v>CONST. ELECTRIFICACION RURAL PIRAIMIRI-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A64" t="str">
            <v>11.0094.000</v>
          </cell>
          <cell r="B64" t="str">
            <v>11.</v>
          </cell>
          <cell r="C64" t="str">
            <v xml:space="preserve">CONST. AMPLIACION ELECTRIFICACION MUNICIPIO 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A65" t="str">
            <v>11.0095.000</v>
          </cell>
          <cell r="B65" t="str">
            <v>11.</v>
          </cell>
          <cell r="C65" t="str">
            <v>CONST. LINEA DE TRANSMISION 115KV PADILLA,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A66" t="str">
            <v/>
          </cell>
          <cell r="B66" t="str">
            <v>Total 11</v>
          </cell>
          <cell r="C66"/>
          <cell r="D66">
            <v>32770328</v>
          </cell>
          <cell r="E66">
            <v>57642652.890000001</v>
          </cell>
          <cell r="F66">
            <v>90412980.889999986</v>
          </cell>
          <cell r="G66">
            <v>90407634.239999995</v>
          </cell>
          <cell r="H66">
            <v>90407634.239999995</v>
          </cell>
          <cell r="I66">
            <v>90407634.239999995</v>
          </cell>
          <cell r="J66">
            <v>90407634.239999995</v>
          </cell>
          <cell r="K66">
            <v>0</v>
          </cell>
          <cell r="L66"/>
          <cell r="M66">
            <v>5346.65</v>
          </cell>
        </row>
        <row r="67">
          <cell r="A67" t="str">
            <v>12.0000.001</v>
          </cell>
          <cell r="B67" t="str">
            <v>12.</v>
          </cell>
          <cell r="C67" t="str">
            <v xml:space="preserve">SECRETARIA DE DESARROLLO PRODUCTIVO Y </v>
          </cell>
          <cell r="D67">
            <v>1100000</v>
          </cell>
          <cell r="E67">
            <v>-585531</v>
          </cell>
          <cell r="F67">
            <v>514469</v>
          </cell>
          <cell r="G67">
            <v>473544.12</v>
          </cell>
          <cell r="H67">
            <v>473544.12</v>
          </cell>
          <cell r="I67">
            <v>473544.12</v>
          </cell>
          <cell r="J67">
            <v>473544.12</v>
          </cell>
          <cell r="K67">
            <v>0</v>
          </cell>
          <cell r="L67">
            <v>92.045219439849632</v>
          </cell>
          <cell r="M67">
            <v>40924.879999999997</v>
          </cell>
        </row>
        <row r="68">
          <cell r="A68" t="str">
            <v>12.0000.081</v>
          </cell>
          <cell r="B68" t="str">
            <v>12.</v>
          </cell>
          <cell r="C68" t="str">
            <v xml:space="preserve">PROGRAMA DESARROLLO AGROPECUARIO EN </v>
          </cell>
          <cell r="D68">
            <v>5000000</v>
          </cell>
          <cell r="E68">
            <v>-1136403.81</v>
          </cell>
          <cell r="F68">
            <v>3863596.19</v>
          </cell>
          <cell r="G68">
            <v>3172786.69</v>
          </cell>
          <cell r="H68">
            <v>3172786.69</v>
          </cell>
          <cell r="I68">
            <v>3172786.69</v>
          </cell>
          <cell r="J68">
            <v>3172786.69</v>
          </cell>
          <cell r="K68">
            <v>0</v>
          </cell>
          <cell r="L68">
            <v>82.120038792149245</v>
          </cell>
          <cell r="M68">
            <v>690809.5</v>
          </cell>
        </row>
        <row r="69">
          <cell r="A69" t="str">
            <v>12.0000.090</v>
          </cell>
          <cell r="B69" t="str">
            <v>12.</v>
          </cell>
          <cell r="C69" t="str">
            <v>CENTRO EXPERIMENTAL "EL SALVADOR"</v>
          </cell>
          <cell r="D69">
            <v>2000000</v>
          </cell>
          <cell r="E69">
            <v>-467499</v>
          </cell>
          <cell r="F69">
            <v>1532501</v>
          </cell>
          <cell r="G69">
            <v>1231736.95</v>
          </cell>
          <cell r="H69">
            <v>1231736.95</v>
          </cell>
          <cell r="I69">
            <v>1231736.95</v>
          </cell>
          <cell r="J69">
            <v>1231736.95</v>
          </cell>
          <cell r="K69">
            <v>0</v>
          </cell>
          <cell r="L69">
            <v>80.374299918890756</v>
          </cell>
          <cell r="M69">
            <v>300764.05</v>
          </cell>
        </row>
        <row r="70">
          <cell r="A70" t="str">
            <v>12.0000.092</v>
          </cell>
          <cell r="B70" t="str">
            <v>12.</v>
          </cell>
          <cell r="C70" t="str">
            <v xml:space="preserve">PROGRAMA FORTALECIMIENTO A LA GESTION </v>
          </cell>
          <cell r="D70">
            <v>4500000</v>
          </cell>
          <cell r="E70">
            <v>-1904616</v>
          </cell>
          <cell r="F70">
            <v>2595384</v>
          </cell>
          <cell r="G70">
            <v>2502370.56</v>
          </cell>
          <cell r="H70">
            <v>2502370.56</v>
          </cell>
          <cell r="I70">
            <v>2502370.56</v>
          </cell>
          <cell r="J70">
            <v>2502370.56</v>
          </cell>
          <cell r="K70">
            <v>0</v>
          </cell>
          <cell r="L70">
            <v>96.416197371949579</v>
          </cell>
          <cell r="M70">
            <v>93013.440000000002</v>
          </cell>
        </row>
        <row r="71">
          <cell r="A71" t="str">
            <v>12.0001.000</v>
          </cell>
          <cell r="B71" t="str">
            <v>12.</v>
          </cell>
          <cell r="C71" t="str">
            <v>CONST. SISTEMA DE RIEGO CKOCHA PAMPA</v>
          </cell>
          <cell r="D71">
            <v>0</v>
          </cell>
          <cell r="E71">
            <v>75853.350000000006</v>
          </cell>
          <cell r="F71">
            <v>75853.350000000006</v>
          </cell>
          <cell r="G71">
            <v>75853.350000000006</v>
          </cell>
          <cell r="H71">
            <v>75853.350000000006</v>
          </cell>
          <cell r="I71">
            <v>75853.350000000006</v>
          </cell>
          <cell r="J71">
            <v>75853.350000000006</v>
          </cell>
          <cell r="K71">
            <v>0</v>
          </cell>
          <cell r="L71">
            <v>100</v>
          </cell>
          <cell r="M71">
            <v>0</v>
          </cell>
        </row>
        <row r="72">
          <cell r="A72" t="str">
            <v>12.0002.000</v>
          </cell>
          <cell r="B72" t="str">
            <v>12.</v>
          </cell>
          <cell r="C72" t="str">
            <v>CONST. SISTEMA DE RIEGO SEGURA</v>
          </cell>
          <cell r="D72">
            <v>940425</v>
          </cell>
          <cell r="E72">
            <v>-940425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A73" t="str">
            <v>12.0007.000</v>
          </cell>
          <cell r="B73" t="str">
            <v>12.</v>
          </cell>
          <cell r="C73" t="str">
            <v>CONST. SISTEMA DE RIEGO LA PAMPA AZURDUY</v>
          </cell>
          <cell r="D73">
            <v>4000000</v>
          </cell>
          <cell r="E73">
            <v>-3381070.74</v>
          </cell>
          <cell r="F73">
            <v>618929.26</v>
          </cell>
          <cell r="G73">
            <v>601744.6</v>
          </cell>
          <cell r="H73">
            <v>601744.6</v>
          </cell>
          <cell r="I73">
            <v>601744.6</v>
          </cell>
          <cell r="J73">
            <v>601744.6</v>
          </cell>
          <cell r="K73">
            <v>0</v>
          </cell>
          <cell r="L73">
            <v>97.223485604800786</v>
          </cell>
          <cell r="M73">
            <v>17184.66</v>
          </cell>
        </row>
        <row r="74">
          <cell r="A74" t="str">
            <v>12.0008.000</v>
          </cell>
          <cell r="B74" t="str">
            <v>12.</v>
          </cell>
          <cell r="C74" t="str">
            <v>CONST. SISTEMA DE RIEGO KUSILLO (D8-SUCRE)</v>
          </cell>
          <cell r="D74">
            <v>2000000</v>
          </cell>
          <cell r="E74">
            <v>-250218.23</v>
          </cell>
          <cell r="F74">
            <v>1749781.77</v>
          </cell>
          <cell r="G74">
            <v>1692633.26</v>
          </cell>
          <cell r="H74">
            <v>1692633.26</v>
          </cell>
          <cell r="I74">
            <v>1692633.26</v>
          </cell>
          <cell r="J74">
            <v>1692633.26</v>
          </cell>
          <cell r="K74">
            <v>0</v>
          </cell>
          <cell r="L74">
            <v>96.733963573068891</v>
          </cell>
          <cell r="M74">
            <v>57148.51</v>
          </cell>
        </row>
        <row r="75">
          <cell r="A75" t="str">
            <v>12.0009.000</v>
          </cell>
          <cell r="B75" t="str">
            <v>12.</v>
          </cell>
          <cell r="C75" t="str">
            <v>CONST. SISTEMA DE RIEGO QUILA QUILA (D8-</v>
          </cell>
          <cell r="D75">
            <v>2000000</v>
          </cell>
          <cell r="E75">
            <v>6401561.0899999999</v>
          </cell>
          <cell r="F75">
            <v>8401561.0899999999</v>
          </cell>
          <cell r="G75">
            <v>8401561.0800000001</v>
          </cell>
          <cell r="H75">
            <v>8401561.0800000001</v>
          </cell>
          <cell r="I75">
            <v>8401561.0800000001</v>
          </cell>
          <cell r="J75">
            <v>8401561.0800000001</v>
          </cell>
          <cell r="K75">
            <v>0</v>
          </cell>
          <cell r="L75">
            <v>99.999999880974499</v>
          </cell>
          <cell r="M75">
            <v>0.01</v>
          </cell>
        </row>
        <row r="76">
          <cell r="A76" t="str">
            <v>12.0010.000</v>
          </cell>
          <cell r="B76" t="str">
            <v>12.</v>
          </cell>
          <cell r="C76" t="str">
            <v xml:space="preserve">CONST. SISTEMA DE RIEGO SULCATA BAJA </v>
          </cell>
          <cell r="D76">
            <v>1700000</v>
          </cell>
          <cell r="E76">
            <v>-1634999.55</v>
          </cell>
          <cell r="F76">
            <v>65000.45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65000.45</v>
          </cell>
        </row>
        <row r="77">
          <cell r="A77" t="str">
            <v>12.0012.000</v>
          </cell>
          <cell r="B77" t="str">
            <v>12.</v>
          </cell>
          <cell r="C77" t="str">
            <v>CONST. SISTEMA DE RIEGO PEDERNAL</v>
          </cell>
          <cell r="D77">
            <v>3000000</v>
          </cell>
          <cell r="E77">
            <v>2798304.11</v>
          </cell>
          <cell r="F77">
            <v>5798304.1100000003</v>
          </cell>
          <cell r="G77">
            <v>5798304.1100000003</v>
          </cell>
          <cell r="H77">
            <v>5798304.1100000003</v>
          </cell>
          <cell r="I77">
            <v>5798304.1100000003</v>
          </cell>
          <cell r="J77">
            <v>5798304.1100000003</v>
          </cell>
          <cell r="K77">
            <v>0</v>
          </cell>
          <cell r="L77">
            <v>100</v>
          </cell>
          <cell r="M77">
            <v>0</v>
          </cell>
        </row>
        <row r="78">
          <cell r="A78" t="str">
            <v>12.0013.000</v>
          </cell>
          <cell r="B78" t="str">
            <v>12.</v>
          </cell>
          <cell r="C78" t="str">
            <v>CONST. SISTEMA DE RIEGO CAMBLAYA</v>
          </cell>
          <cell r="D78">
            <v>1500000</v>
          </cell>
          <cell r="E78">
            <v>-1397423.38</v>
          </cell>
          <cell r="F78">
            <v>102576.62</v>
          </cell>
          <cell r="G78">
            <v>102576.62</v>
          </cell>
          <cell r="H78">
            <v>102576.62</v>
          </cell>
          <cell r="I78">
            <v>102576.62</v>
          </cell>
          <cell r="J78">
            <v>102576.62</v>
          </cell>
          <cell r="K78">
            <v>0</v>
          </cell>
          <cell r="L78">
            <v>100</v>
          </cell>
          <cell r="M78">
            <v>0</v>
          </cell>
        </row>
        <row r="79">
          <cell r="A79" t="str">
            <v>12.0014.000</v>
          </cell>
          <cell r="B79" t="str">
            <v>12.</v>
          </cell>
          <cell r="C79" t="str">
            <v xml:space="preserve">CONST. SISTEMA DE RIEGO TABLAMAYU (VILLA </v>
          </cell>
          <cell r="D79">
            <v>2200000</v>
          </cell>
          <cell r="E79">
            <v>2274461.31</v>
          </cell>
          <cell r="F79">
            <v>4474461.3099999996</v>
          </cell>
          <cell r="G79">
            <v>4474461.3099999996</v>
          </cell>
          <cell r="H79">
            <v>4474461.3099999996</v>
          </cell>
          <cell r="I79">
            <v>4474461.3099999996</v>
          </cell>
          <cell r="J79">
            <v>4474461.3099999996</v>
          </cell>
          <cell r="K79">
            <v>0</v>
          </cell>
          <cell r="L79">
            <v>100</v>
          </cell>
          <cell r="M79">
            <v>0</v>
          </cell>
        </row>
        <row r="80">
          <cell r="A80" t="str">
            <v>12.0015.000</v>
          </cell>
          <cell r="B80" t="str">
            <v>12.</v>
          </cell>
          <cell r="C80" t="str">
            <v xml:space="preserve">APOYO A PROD Y TRANSF TRIGO PARA SOB. </v>
          </cell>
          <cell r="D80">
            <v>5000000</v>
          </cell>
          <cell r="E80">
            <v>-2100037.7000000002</v>
          </cell>
          <cell r="F80">
            <v>2899962.3</v>
          </cell>
          <cell r="G80">
            <v>2560604.5099999998</v>
          </cell>
          <cell r="H80">
            <v>2560604.5099999998</v>
          </cell>
          <cell r="I80">
            <v>2560604.5099999998</v>
          </cell>
          <cell r="J80">
            <v>2560604.5099999998</v>
          </cell>
          <cell r="K80">
            <v>0</v>
          </cell>
          <cell r="L80">
            <v>88.297855113495785</v>
          </cell>
          <cell r="M80">
            <v>339357.79</v>
          </cell>
        </row>
        <row r="81">
          <cell r="A81" t="str">
            <v>12.0020.000</v>
          </cell>
          <cell r="B81" t="str">
            <v>12.</v>
          </cell>
          <cell r="C81" t="str">
            <v>CONST. SISTEMA DE RIEGO LIME (LAS CARRERAS)</v>
          </cell>
          <cell r="D81">
            <v>1100000</v>
          </cell>
          <cell r="E81">
            <v>575510.48</v>
          </cell>
          <cell r="F81">
            <v>1675510.48</v>
          </cell>
          <cell r="G81">
            <v>1642581.07</v>
          </cell>
          <cell r="H81">
            <v>1642581.07</v>
          </cell>
          <cell r="I81">
            <v>1642581.07</v>
          </cell>
          <cell r="J81">
            <v>1642581.07</v>
          </cell>
          <cell r="K81">
            <v>0</v>
          </cell>
          <cell r="L81">
            <v>98.034664038627795</v>
          </cell>
          <cell r="M81">
            <v>32929.410000000003</v>
          </cell>
        </row>
        <row r="82">
          <cell r="A82" t="str">
            <v>12.0025.000</v>
          </cell>
          <cell r="B82" t="str">
            <v>12.</v>
          </cell>
          <cell r="C82" t="str">
            <v xml:space="preserve">IMPLEM. CENTRO DE INVESTIGACION E INNOV. </v>
          </cell>
          <cell r="D82">
            <v>2500000</v>
          </cell>
          <cell r="E82">
            <v>-485156.56</v>
          </cell>
          <cell r="F82">
            <v>2014843.44</v>
          </cell>
          <cell r="G82">
            <v>1930338.92</v>
          </cell>
          <cell r="H82">
            <v>1930338.92</v>
          </cell>
          <cell r="I82">
            <v>1930338.92</v>
          </cell>
          <cell r="J82">
            <v>1930338.92</v>
          </cell>
          <cell r="K82">
            <v>0</v>
          </cell>
          <cell r="L82">
            <v>95.805901425274016</v>
          </cell>
          <cell r="M82">
            <v>84504.52</v>
          </cell>
        </row>
        <row r="83">
          <cell r="A83" t="str">
            <v>12.0026.000</v>
          </cell>
          <cell r="B83" t="str">
            <v>12.</v>
          </cell>
          <cell r="C83" t="str">
            <v xml:space="preserve">CONST. SISTEMA DE RIEGO Y MINIREPRESAS IPATI </v>
          </cell>
          <cell r="D83">
            <v>3000000</v>
          </cell>
          <cell r="E83">
            <v>4593280.9800000004</v>
          </cell>
          <cell r="F83">
            <v>7593280.9800000004</v>
          </cell>
          <cell r="G83">
            <v>7593280.9800000004</v>
          </cell>
          <cell r="H83">
            <v>7593280.9800000004</v>
          </cell>
          <cell r="I83">
            <v>7593280.9800000004</v>
          </cell>
          <cell r="J83">
            <v>7593280.9800000004</v>
          </cell>
          <cell r="K83">
            <v>0</v>
          </cell>
          <cell r="L83">
            <v>100</v>
          </cell>
          <cell r="M83">
            <v>0</v>
          </cell>
        </row>
        <row r="84">
          <cell r="A84" t="str">
            <v>12.0027.000</v>
          </cell>
          <cell r="B84" t="str">
            <v>12.</v>
          </cell>
          <cell r="C84" t="str">
            <v xml:space="preserve">CONST. SISTEMA DE RIEGO EL PALMAR DE VUELTA </v>
          </cell>
          <cell r="D84">
            <v>1500000</v>
          </cell>
          <cell r="E84">
            <v>-160998.13</v>
          </cell>
          <cell r="F84">
            <v>1339001.8700000001</v>
          </cell>
          <cell r="G84">
            <v>1337306.54</v>
          </cell>
          <cell r="H84">
            <v>1337306.54</v>
          </cell>
          <cell r="I84">
            <v>1337306.54</v>
          </cell>
          <cell r="J84">
            <v>1337306.54</v>
          </cell>
          <cell r="K84">
            <v>0</v>
          </cell>
          <cell r="L84">
            <v>99.87338852633566</v>
          </cell>
          <cell r="M84">
            <v>1695.33</v>
          </cell>
        </row>
        <row r="85">
          <cell r="A85" t="str">
            <v>12.0028.000</v>
          </cell>
          <cell r="B85" t="str">
            <v>12.</v>
          </cell>
          <cell r="C85" t="str">
            <v xml:space="preserve">CONST. SISTEMA DE RIEGO CANON SAN LUCAS, </v>
          </cell>
          <cell r="D85">
            <v>4000000</v>
          </cell>
          <cell r="E85">
            <v>8763260.8300000001</v>
          </cell>
          <cell r="F85">
            <v>12763260.83</v>
          </cell>
          <cell r="G85">
            <v>12763260.83</v>
          </cell>
          <cell r="H85">
            <v>12763260.83</v>
          </cell>
          <cell r="I85">
            <v>12763260.83</v>
          </cell>
          <cell r="J85">
            <v>12763260.83</v>
          </cell>
          <cell r="K85">
            <v>0</v>
          </cell>
          <cell r="L85">
            <v>100</v>
          </cell>
          <cell r="M85">
            <v>0</v>
          </cell>
        </row>
        <row r="86">
          <cell r="A86" t="str">
            <v>12.0029.000</v>
          </cell>
          <cell r="B86" t="str">
            <v>12.</v>
          </cell>
          <cell r="C86" t="str">
            <v xml:space="preserve">AMPL. Y REVESTIMIENTO DE CANALES PARA </v>
          </cell>
          <cell r="D86">
            <v>3000000</v>
          </cell>
          <cell r="E86">
            <v>877312.74</v>
          </cell>
          <cell r="F86">
            <v>3877312.74</v>
          </cell>
          <cell r="G86">
            <v>3827312.54</v>
          </cell>
          <cell r="H86">
            <v>3827312.54</v>
          </cell>
          <cell r="I86">
            <v>3827312.54</v>
          </cell>
          <cell r="J86">
            <v>3827312.54</v>
          </cell>
          <cell r="K86">
            <v>0</v>
          </cell>
          <cell r="L86">
            <v>98.710441912921368</v>
          </cell>
          <cell r="M86">
            <v>50000.2</v>
          </cell>
        </row>
        <row r="87">
          <cell r="A87" t="str">
            <v>12.0030.000</v>
          </cell>
          <cell r="B87" t="str">
            <v>12.</v>
          </cell>
          <cell r="C87" t="str">
            <v>CONST. SISTEMA DE RIEGO HUAJLAYA (INCAHUASI)</v>
          </cell>
          <cell r="D87">
            <v>1800000</v>
          </cell>
          <cell r="E87">
            <v>-1800000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A88" t="str">
            <v>12.0032.000</v>
          </cell>
          <cell r="B88" t="str">
            <v>12.</v>
          </cell>
          <cell r="C88" t="str">
            <v>CONST. SISTEMA DE RIEGO SIRICACHA-</v>
          </cell>
          <cell r="D88">
            <v>2000000</v>
          </cell>
          <cell r="E88">
            <v>-1226598.49</v>
          </cell>
          <cell r="F88">
            <v>773401.51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773401.51</v>
          </cell>
        </row>
        <row r="89">
          <cell r="A89" t="str">
            <v>12.0033.000</v>
          </cell>
          <cell r="B89" t="str">
            <v>12.</v>
          </cell>
          <cell r="C89" t="str">
            <v xml:space="preserve">CONST. SISTEMA DE RIEGO ESCALERAS - VILLA </v>
          </cell>
          <cell r="D89">
            <v>3000000</v>
          </cell>
          <cell r="E89">
            <v>438088.49</v>
          </cell>
          <cell r="F89">
            <v>3438088.49</v>
          </cell>
          <cell r="G89">
            <v>3408087.88</v>
          </cell>
          <cell r="H89">
            <v>3408087.88</v>
          </cell>
          <cell r="I89">
            <v>3408087.88</v>
          </cell>
          <cell r="J89">
            <v>3408087.88</v>
          </cell>
          <cell r="K89">
            <v>0</v>
          </cell>
          <cell r="L89">
            <v>99.127404367651977</v>
          </cell>
          <cell r="M89">
            <v>30000.61</v>
          </cell>
        </row>
        <row r="90">
          <cell r="A90" t="str">
            <v>12.0034.000</v>
          </cell>
          <cell r="B90" t="str">
            <v>12.</v>
          </cell>
          <cell r="C90" t="str">
            <v xml:space="preserve">CONST. SISTEMA DE RIEGO DISTRITOS RURALES </v>
          </cell>
          <cell r="D90">
            <v>750000</v>
          </cell>
          <cell r="E90">
            <v>-373582</v>
          </cell>
          <cell r="F90">
            <v>376418</v>
          </cell>
          <cell r="G90">
            <v>376418</v>
          </cell>
          <cell r="H90">
            <v>376418</v>
          </cell>
          <cell r="I90">
            <v>376418</v>
          </cell>
          <cell r="J90">
            <v>376418</v>
          </cell>
          <cell r="K90">
            <v>0</v>
          </cell>
          <cell r="L90">
            <v>100</v>
          </cell>
          <cell r="M90">
            <v>0</v>
          </cell>
        </row>
        <row r="91">
          <cell r="A91" t="str">
            <v>12.0035.000</v>
          </cell>
          <cell r="B91" t="str">
            <v>12.</v>
          </cell>
          <cell r="C91" t="str">
            <v>CONST. SISTEMA DE RIEGO EL ORO</v>
          </cell>
          <cell r="D91">
            <v>1000000</v>
          </cell>
          <cell r="E91">
            <v>-700000</v>
          </cell>
          <cell r="F91">
            <v>300000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300000</v>
          </cell>
        </row>
        <row r="92">
          <cell r="A92" t="str">
            <v>12.0043.000</v>
          </cell>
          <cell r="B92" t="str">
            <v>12.</v>
          </cell>
          <cell r="C92" t="str">
            <v xml:space="preserve">MEJ. DE LA PRODUCCION DE MAIZ EN EL </v>
          </cell>
          <cell r="D92">
            <v>6000000</v>
          </cell>
          <cell r="E92">
            <v>-2033511</v>
          </cell>
          <cell r="F92">
            <v>3966489</v>
          </cell>
          <cell r="G92">
            <v>3719229.41</v>
          </cell>
          <cell r="H92">
            <v>3719229.41</v>
          </cell>
          <cell r="I92">
            <v>3719229.41</v>
          </cell>
          <cell r="J92">
            <v>3719229.41</v>
          </cell>
          <cell r="K92">
            <v>0</v>
          </cell>
          <cell r="L92">
            <v>93.766285750445803</v>
          </cell>
          <cell r="M92">
            <v>247259.59</v>
          </cell>
        </row>
        <row r="93">
          <cell r="A93" t="str">
            <v>12.0044.000</v>
          </cell>
          <cell r="B93" t="str">
            <v>12.</v>
          </cell>
          <cell r="C93" t="str">
            <v>CONST. SISTEMA DE RIEGO EL PERAL</v>
          </cell>
          <cell r="D93">
            <v>7000000</v>
          </cell>
          <cell r="E93">
            <v>1347326.42</v>
          </cell>
          <cell r="F93">
            <v>8347326.4199999999</v>
          </cell>
          <cell r="G93">
            <v>8347326.4199999999</v>
          </cell>
          <cell r="H93">
            <v>8347326.4199999999</v>
          </cell>
          <cell r="I93">
            <v>8347326.4199999999</v>
          </cell>
          <cell r="J93">
            <v>8347326.4199999999</v>
          </cell>
          <cell r="K93">
            <v>0</v>
          </cell>
          <cell r="L93">
            <v>100</v>
          </cell>
          <cell r="M93">
            <v>0</v>
          </cell>
        </row>
        <row r="94">
          <cell r="A94" t="str">
            <v>12.0045.000</v>
          </cell>
          <cell r="B94" t="str">
            <v>12.</v>
          </cell>
          <cell r="C94" t="str">
            <v xml:space="preserve">CONST. SISTEMA DE RIEGO PAYACOTA DEL </v>
          </cell>
          <cell r="D94">
            <v>4000000</v>
          </cell>
          <cell r="E94">
            <v>2337145.27</v>
          </cell>
          <cell r="F94">
            <v>6337145.2699999996</v>
          </cell>
          <cell r="G94">
            <v>5869580.2699999996</v>
          </cell>
          <cell r="H94">
            <v>5869580.2699999996</v>
          </cell>
          <cell r="I94">
            <v>5869580.2699999996</v>
          </cell>
          <cell r="J94">
            <v>5869580.2699999996</v>
          </cell>
          <cell r="K94">
            <v>0</v>
          </cell>
          <cell r="L94">
            <v>92.621835541415635</v>
          </cell>
          <cell r="M94">
            <v>467565</v>
          </cell>
        </row>
        <row r="95">
          <cell r="A95" t="str">
            <v>12.0046.000</v>
          </cell>
          <cell r="B95" t="str">
            <v>12.</v>
          </cell>
          <cell r="C95" t="str">
            <v>CONST. SISTEMA DE RIEGO IRUPAMPA</v>
          </cell>
          <cell r="D95">
            <v>2500000</v>
          </cell>
          <cell r="E95">
            <v>-2500000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A96" t="str">
            <v>12.0051.000</v>
          </cell>
          <cell r="B96" t="str">
            <v>12.</v>
          </cell>
          <cell r="C96" t="str">
            <v xml:space="preserve">CONST. SISTEMA DE RIEGO KASPI CANCHA - </v>
          </cell>
          <cell r="D96">
            <v>11600</v>
          </cell>
          <cell r="E96">
            <v>38137.199999999997</v>
          </cell>
          <cell r="F96">
            <v>49737.2</v>
          </cell>
          <cell r="G96">
            <v>49737.2</v>
          </cell>
          <cell r="H96">
            <v>49737.2</v>
          </cell>
          <cell r="I96">
            <v>49737.2</v>
          </cell>
          <cell r="J96">
            <v>49737.2</v>
          </cell>
          <cell r="K96">
            <v>0</v>
          </cell>
          <cell r="L96">
            <v>100</v>
          </cell>
          <cell r="M96">
            <v>0</v>
          </cell>
        </row>
        <row r="97">
          <cell r="A97" t="str">
            <v>12.0052.000</v>
          </cell>
          <cell r="B97" t="str">
            <v>12.</v>
          </cell>
          <cell r="C97" t="str">
            <v>CONST. SISTEMA DE RIEGO CORMA</v>
          </cell>
          <cell r="D97">
            <v>5000000</v>
          </cell>
          <cell r="E97">
            <v>-1869059.85</v>
          </cell>
          <cell r="F97">
            <v>3130940.15</v>
          </cell>
          <cell r="G97">
            <v>2162919.27</v>
          </cell>
          <cell r="H97">
            <v>2162919.27</v>
          </cell>
          <cell r="I97">
            <v>2162919.27</v>
          </cell>
          <cell r="J97">
            <v>2162919.27</v>
          </cell>
          <cell r="K97">
            <v>0</v>
          </cell>
          <cell r="L97">
            <v>69.082102064454986</v>
          </cell>
          <cell r="M97">
            <v>968020.88</v>
          </cell>
        </row>
        <row r="98">
          <cell r="A98" t="str">
            <v>12.0053.000</v>
          </cell>
          <cell r="B98" t="str">
            <v>12.</v>
          </cell>
          <cell r="C98" t="str">
            <v xml:space="preserve">CONST. SISTEMA DE RIEGO CAMATINDI </v>
          </cell>
          <cell r="D98">
            <v>2000000</v>
          </cell>
          <cell r="E98">
            <v>-1832569.99</v>
          </cell>
          <cell r="F98">
            <v>167430.01</v>
          </cell>
          <cell r="G98">
            <v>167430.01</v>
          </cell>
          <cell r="H98">
            <v>167430.01</v>
          </cell>
          <cell r="I98">
            <v>167430.01</v>
          </cell>
          <cell r="J98">
            <v>167430.01</v>
          </cell>
          <cell r="K98">
            <v>0</v>
          </cell>
          <cell r="L98">
            <v>100</v>
          </cell>
          <cell r="M98">
            <v>0</v>
          </cell>
        </row>
        <row r="99">
          <cell r="A99" t="str">
            <v>12.0054.000</v>
          </cell>
          <cell r="B99" t="str">
            <v>12.</v>
          </cell>
          <cell r="C99" t="str">
            <v>CONST. SISTEMA DE RIEGO POTOLO</v>
          </cell>
          <cell r="D99">
            <v>6500000</v>
          </cell>
          <cell r="E99">
            <v>-630250.43000000005</v>
          </cell>
          <cell r="F99">
            <v>5869749.5700000003</v>
          </cell>
          <cell r="G99">
            <v>5869749.5700000003</v>
          </cell>
          <cell r="H99">
            <v>5869749.5700000003</v>
          </cell>
          <cell r="I99">
            <v>5869749.5700000003</v>
          </cell>
          <cell r="J99">
            <v>5869749.5700000003</v>
          </cell>
          <cell r="K99">
            <v>0</v>
          </cell>
          <cell r="L99">
            <v>100</v>
          </cell>
          <cell r="M99">
            <v>0</v>
          </cell>
        </row>
        <row r="100">
          <cell r="A100" t="str">
            <v>12.0055.000</v>
          </cell>
          <cell r="B100" t="str">
            <v>12.</v>
          </cell>
          <cell r="C100" t="str">
            <v>CONST. SISTEMA DE RIEGO CHACARILLA</v>
          </cell>
          <cell r="D100">
            <v>0</v>
          </cell>
          <cell r="E100">
            <v>664783.42000000004</v>
          </cell>
          <cell r="F100">
            <v>664783.42000000004</v>
          </cell>
          <cell r="G100">
            <v>616112.12</v>
          </cell>
          <cell r="H100">
            <v>616112.12</v>
          </cell>
          <cell r="I100">
            <v>616112.12</v>
          </cell>
          <cell r="J100">
            <v>616112.12</v>
          </cell>
          <cell r="K100">
            <v>0</v>
          </cell>
          <cell r="L100">
            <v>92.678623061928946</v>
          </cell>
          <cell r="M100">
            <v>48671.3</v>
          </cell>
        </row>
        <row r="101">
          <cell r="A101" t="str">
            <v>12.0056.000</v>
          </cell>
          <cell r="B101" t="str">
            <v>12.</v>
          </cell>
          <cell r="C101" t="str">
            <v>CONST. SISTEMA DE RIEGO KACHUQUIRA</v>
          </cell>
          <cell r="D101">
            <v>800000</v>
          </cell>
          <cell r="E101">
            <v>-178414.09</v>
          </cell>
          <cell r="F101">
            <v>621585.91</v>
          </cell>
          <cell r="G101">
            <v>621585.91</v>
          </cell>
          <cell r="H101">
            <v>621585.91</v>
          </cell>
          <cell r="I101">
            <v>621585.91</v>
          </cell>
          <cell r="J101">
            <v>621585.91</v>
          </cell>
          <cell r="K101">
            <v>0</v>
          </cell>
          <cell r="L101">
            <v>100</v>
          </cell>
          <cell r="M101">
            <v>0</v>
          </cell>
        </row>
        <row r="102">
          <cell r="A102" t="str">
            <v>12.0057.000</v>
          </cell>
          <cell r="B102" t="str">
            <v>12.</v>
          </cell>
          <cell r="C102" t="str">
            <v>CONST. SISTEMA DE RIEGO TOMINA-</v>
          </cell>
          <cell r="D102">
            <v>8000000</v>
          </cell>
          <cell r="E102">
            <v>6870893.2000000002</v>
          </cell>
          <cell r="F102">
            <v>14870893.199999999</v>
          </cell>
          <cell r="G102">
            <v>14870892.9</v>
          </cell>
          <cell r="H102">
            <v>14870892.9</v>
          </cell>
          <cell r="I102">
            <v>14870892.9</v>
          </cell>
          <cell r="J102">
            <v>14870892.9</v>
          </cell>
          <cell r="K102">
            <v>0</v>
          </cell>
          <cell r="L102">
            <v>99.999997982636302</v>
          </cell>
          <cell r="M102">
            <v>0.3</v>
          </cell>
        </row>
        <row r="103">
          <cell r="A103" t="str">
            <v>12.0058.000</v>
          </cell>
          <cell r="B103" t="str">
            <v>12.</v>
          </cell>
          <cell r="C103" t="str">
            <v xml:space="preserve">DESAR. PRODUCTIVO DE LA CADENA DEL MANI EN </v>
          </cell>
          <cell r="D103">
            <v>4000000</v>
          </cell>
          <cell r="E103">
            <v>-2178651.9</v>
          </cell>
          <cell r="F103">
            <v>1821348.1</v>
          </cell>
          <cell r="G103">
            <v>1606715.14</v>
          </cell>
          <cell r="H103">
            <v>1606715.14</v>
          </cell>
          <cell r="I103">
            <v>1606715.14</v>
          </cell>
          <cell r="J103">
            <v>1606715.14</v>
          </cell>
          <cell r="K103">
            <v>0</v>
          </cell>
          <cell r="L103">
            <v>88.215709012461701</v>
          </cell>
          <cell r="M103">
            <v>214632.95999999999</v>
          </cell>
        </row>
        <row r="104">
          <cell r="A104" t="str">
            <v>12.0059.000</v>
          </cell>
          <cell r="B104" t="str">
            <v>12.</v>
          </cell>
          <cell r="C104" t="str">
            <v>MEJ. GANADO CAMELIDO EN CHUQUISACA</v>
          </cell>
          <cell r="D104">
            <v>6000000</v>
          </cell>
          <cell r="E104">
            <v>-3477177.95</v>
          </cell>
          <cell r="F104">
            <v>2522822.0499999998</v>
          </cell>
          <cell r="G104">
            <v>2332836.7000000002</v>
          </cell>
          <cell r="H104">
            <v>2332836.7000000002</v>
          </cell>
          <cell r="I104">
            <v>2332836.7000000002</v>
          </cell>
          <cell r="J104">
            <v>2332836.7000000002</v>
          </cell>
          <cell r="K104">
            <v>0</v>
          </cell>
          <cell r="L104">
            <v>92.469332111632681</v>
          </cell>
          <cell r="M104">
            <v>189985.35</v>
          </cell>
        </row>
        <row r="105">
          <cell r="A105" t="str">
            <v>12.0060.000</v>
          </cell>
          <cell r="B105" t="str">
            <v>12.</v>
          </cell>
          <cell r="C105" t="str">
            <v>CONST. SISTEMA DE RIEGO CACHIMAYU</v>
          </cell>
          <cell r="D105">
            <v>400000</v>
          </cell>
          <cell r="E105">
            <v>-400000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</row>
        <row r="106">
          <cell r="A106" t="str">
            <v>12.0062.000</v>
          </cell>
          <cell r="B106" t="str">
            <v>12.</v>
          </cell>
          <cell r="C106" t="str">
            <v xml:space="preserve">MANEJO Y MEJORAMIENTO DEL GANADO BOVINO </v>
          </cell>
          <cell r="D106">
            <v>8000000</v>
          </cell>
          <cell r="E106">
            <v>-685421.63</v>
          </cell>
          <cell r="F106">
            <v>7314578.3700000001</v>
          </cell>
          <cell r="G106">
            <v>6284224.8600000003</v>
          </cell>
          <cell r="H106">
            <v>6284224.8600000003</v>
          </cell>
          <cell r="I106">
            <v>6284224.8600000003</v>
          </cell>
          <cell r="J106">
            <v>6284224.8600000003</v>
          </cell>
          <cell r="K106">
            <v>0</v>
          </cell>
          <cell r="L106">
            <v>85.913699219822561</v>
          </cell>
          <cell r="M106">
            <v>1030353.51</v>
          </cell>
        </row>
        <row r="107">
          <cell r="A107" t="str">
            <v>12.0064.000</v>
          </cell>
          <cell r="B107" t="str">
            <v>12.</v>
          </cell>
          <cell r="C107" t="str">
            <v xml:space="preserve">CONST. SISTEMA DE RIEGO CK OCHIS (D6 - </v>
          </cell>
          <cell r="D107">
            <v>4000000</v>
          </cell>
          <cell r="E107">
            <v>1820108.98</v>
          </cell>
          <cell r="F107">
            <v>5820108.9800000004</v>
          </cell>
          <cell r="G107">
            <v>5820108.9800000004</v>
          </cell>
          <cell r="H107">
            <v>5820108.9800000004</v>
          </cell>
          <cell r="I107">
            <v>5820108.9800000004</v>
          </cell>
          <cell r="J107">
            <v>5820108.9800000004</v>
          </cell>
          <cell r="K107">
            <v>0</v>
          </cell>
          <cell r="L107">
            <v>100</v>
          </cell>
          <cell r="M107">
            <v>0</v>
          </cell>
        </row>
        <row r="108">
          <cell r="A108" t="str">
            <v>12.0065.000</v>
          </cell>
          <cell r="B108" t="str">
            <v>12.</v>
          </cell>
          <cell r="C108" t="str">
            <v>CONST. SISTEMA DE RIEGO KOACHILE ( ICLA)</v>
          </cell>
          <cell r="D108">
            <v>2000000</v>
          </cell>
          <cell r="E108">
            <v>-2000000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A109" t="str">
            <v>12.0066.000</v>
          </cell>
          <cell r="B109" t="str">
            <v>12.</v>
          </cell>
          <cell r="C109" t="str">
            <v xml:space="preserve">CONST. SISTEMA DE RIEGO TECNIFICADO BELLA </v>
          </cell>
          <cell r="D109">
            <v>1600000</v>
          </cell>
          <cell r="E109">
            <v>-1550000</v>
          </cell>
          <cell r="F109">
            <v>50000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50000</v>
          </cell>
        </row>
        <row r="110">
          <cell r="A110" t="str">
            <v>12.0067.000</v>
          </cell>
          <cell r="B110" t="str">
            <v>12.</v>
          </cell>
          <cell r="C110" t="str">
            <v xml:space="preserve">CONST. SISTEMA DE RIEGO ANFAYA DEL PERAL </v>
          </cell>
          <cell r="D110">
            <v>600000</v>
          </cell>
          <cell r="E110">
            <v>-9998.2999999999993</v>
          </cell>
          <cell r="F110">
            <v>590001.69999999995</v>
          </cell>
          <cell r="G110">
            <v>590001.69999999995</v>
          </cell>
          <cell r="H110">
            <v>590001.69999999995</v>
          </cell>
          <cell r="I110">
            <v>590001.69999999995</v>
          </cell>
          <cell r="J110">
            <v>590001.69999999995</v>
          </cell>
          <cell r="K110">
            <v>0</v>
          </cell>
          <cell r="L110">
            <v>100</v>
          </cell>
          <cell r="M110">
            <v>0</v>
          </cell>
        </row>
        <row r="111">
          <cell r="A111" t="str">
            <v>12.0069.000</v>
          </cell>
          <cell r="B111" t="str">
            <v>12.</v>
          </cell>
          <cell r="C111" t="str">
            <v xml:space="preserve">CONST. ATAJADOS, COCHAS Y SISTEMA DE RIEGO </v>
          </cell>
          <cell r="D111">
            <v>1400000</v>
          </cell>
          <cell r="E111">
            <v>2951106.11</v>
          </cell>
          <cell r="F111">
            <v>4351106.1100000003</v>
          </cell>
          <cell r="G111">
            <v>4351105.92</v>
          </cell>
          <cell r="H111">
            <v>4351105.92</v>
          </cell>
          <cell r="I111">
            <v>4351105.92</v>
          </cell>
          <cell r="J111">
            <v>4351105.92</v>
          </cell>
          <cell r="K111">
            <v>0</v>
          </cell>
          <cell r="L111">
            <v>99.999995633294262</v>
          </cell>
          <cell r="M111">
            <v>0.19</v>
          </cell>
        </row>
        <row r="112">
          <cell r="A112" t="str">
            <v>12.0070.000</v>
          </cell>
          <cell r="B112" t="str">
            <v>12.</v>
          </cell>
          <cell r="C112" t="str">
            <v xml:space="preserve">CONST. SISTEMA DE RIEGO CUCURI - CERA CERA </v>
          </cell>
          <cell r="D112">
            <v>340000</v>
          </cell>
          <cell r="E112">
            <v>0</v>
          </cell>
          <cell r="F112">
            <v>340000</v>
          </cell>
          <cell r="G112">
            <v>340000</v>
          </cell>
          <cell r="H112">
            <v>340000</v>
          </cell>
          <cell r="I112">
            <v>340000</v>
          </cell>
          <cell r="J112">
            <v>340000</v>
          </cell>
          <cell r="K112">
            <v>0</v>
          </cell>
          <cell r="L112">
            <v>100</v>
          </cell>
          <cell r="M112">
            <v>0</v>
          </cell>
        </row>
        <row r="113">
          <cell r="A113" t="str">
            <v>12.0072.000</v>
          </cell>
          <cell r="B113" t="str">
            <v>12.</v>
          </cell>
          <cell r="C113" t="str">
            <v xml:space="preserve">CONST. SISTEMA DE RIEGO RODEO - PENA </v>
          </cell>
          <cell r="D113">
            <v>1400000</v>
          </cell>
          <cell r="E113">
            <v>-1110000</v>
          </cell>
          <cell r="F113">
            <v>290000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290000</v>
          </cell>
        </row>
        <row r="114">
          <cell r="A114" t="str">
            <v>12.0073.000</v>
          </cell>
          <cell r="B114" t="str">
            <v>12.</v>
          </cell>
          <cell r="C114" t="str">
            <v xml:space="preserve">IMPLEM. DE HUERTOS URBANOS BAJO CUBIERTA </v>
          </cell>
          <cell r="D114">
            <v>2000000</v>
          </cell>
          <cell r="E114">
            <v>-3133.8</v>
          </cell>
          <cell r="F114">
            <v>1996866.2</v>
          </cell>
          <cell r="G114">
            <v>1957087.7</v>
          </cell>
          <cell r="H114">
            <v>1957087.7</v>
          </cell>
          <cell r="I114">
            <v>1957087.7</v>
          </cell>
          <cell r="J114">
            <v>1957087.7</v>
          </cell>
          <cell r="K114">
            <v>0</v>
          </cell>
          <cell r="L114">
            <v>98.00795366259392</v>
          </cell>
          <cell r="M114">
            <v>39778.5</v>
          </cell>
        </row>
        <row r="115">
          <cell r="A115" t="str">
            <v>12.0074.000</v>
          </cell>
          <cell r="B115" t="str">
            <v>12.</v>
          </cell>
          <cell r="C115" t="str">
            <v xml:space="preserve">IMPLEM. DEL COMPLEJO PRODUCTIVO DE </v>
          </cell>
          <cell r="D115">
            <v>5000000</v>
          </cell>
          <cell r="E115">
            <v>-2126657.9500000002</v>
          </cell>
          <cell r="F115">
            <v>2873342.05</v>
          </cell>
          <cell r="G115">
            <v>1896978.52</v>
          </cell>
          <cell r="H115">
            <v>1896978.52</v>
          </cell>
          <cell r="I115">
            <v>1896978.52</v>
          </cell>
          <cell r="J115">
            <v>1896978.52</v>
          </cell>
          <cell r="K115">
            <v>0</v>
          </cell>
          <cell r="L115">
            <v>66.019933825838805</v>
          </cell>
          <cell r="M115">
            <v>976363.53</v>
          </cell>
        </row>
        <row r="116">
          <cell r="A116" t="str">
            <v>12.0075.000</v>
          </cell>
          <cell r="B116" t="str">
            <v>12.</v>
          </cell>
          <cell r="C116" t="str">
            <v xml:space="preserve">IMPLEM. Y DESARROLLO DEL COMPLEJO </v>
          </cell>
          <cell r="D116">
            <v>7000000</v>
          </cell>
          <cell r="E116">
            <v>-1904347.09</v>
          </cell>
          <cell r="F116">
            <v>5095652.91</v>
          </cell>
          <cell r="G116">
            <v>4444207.9000000004</v>
          </cell>
          <cell r="H116">
            <v>4444207.9000000004</v>
          </cell>
          <cell r="I116">
            <v>4444207.9000000004</v>
          </cell>
          <cell r="J116">
            <v>4444207.9000000004</v>
          </cell>
          <cell r="K116">
            <v>0</v>
          </cell>
          <cell r="L116">
            <v>87.215671445722549</v>
          </cell>
          <cell r="M116">
            <v>651445.01</v>
          </cell>
        </row>
        <row r="117">
          <cell r="A117" t="str">
            <v>12.0076.000</v>
          </cell>
          <cell r="B117" t="str">
            <v>12.</v>
          </cell>
          <cell r="C117" t="str">
            <v xml:space="preserve">IMPLEM. Y DESARROLLO DEL COMPLEJO </v>
          </cell>
          <cell r="D117">
            <v>18000000</v>
          </cell>
          <cell r="E117">
            <v>-14400895.300000001</v>
          </cell>
          <cell r="F117">
            <v>3599104.7</v>
          </cell>
          <cell r="G117">
            <v>3144076.95</v>
          </cell>
          <cell r="H117">
            <v>3144076.95</v>
          </cell>
          <cell r="I117">
            <v>3144076.95</v>
          </cell>
          <cell r="J117">
            <v>3144076.95</v>
          </cell>
          <cell r="K117">
            <v>0</v>
          </cell>
          <cell r="L117">
            <v>87.357196082681341</v>
          </cell>
          <cell r="M117">
            <v>455027.75</v>
          </cell>
        </row>
        <row r="118">
          <cell r="A118" t="str">
            <v>12.0077.000</v>
          </cell>
          <cell r="B118" t="str">
            <v>12.</v>
          </cell>
          <cell r="C118" t="str">
            <v xml:space="preserve">IMPLEM. CENTRO DE INVESTIGACION E </v>
          </cell>
          <cell r="D118">
            <v>1500000</v>
          </cell>
          <cell r="E118">
            <v>-467112.14</v>
          </cell>
          <cell r="F118">
            <v>1032887.86</v>
          </cell>
          <cell r="G118">
            <v>883977.68</v>
          </cell>
          <cell r="H118">
            <v>883977.68</v>
          </cell>
          <cell r="I118">
            <v>883977.68</v>
          </cell>
          <cell r="J118">
            <v>883977.68</v>
          </cell>
          <cell r="K118">
            <v>0</v>
          </cell>
          <cell r="L118">
            <v>85.583122256853713</v>
          </cell>
          <cell r="M118">
            <v>148910.18</v>
          </cell>
        </row>
        <row r="119">
          <cell r="A119" t="str">
            <v>12.0078.000</v>
          </cell>
          <cell r="B119" t="str">
            <v>12.</v>
          </cell>
          <cell r="C119" t="str">
            <v xml:space="preserve">CONST. PRESA PARA SIST. DE RIEGO LAGUNILLAS </v>
          </cell>
          <cell r="D119">
            <v>569299</v>
          </cell>
          <cell r="E119">
            <v>1782074.21</v>
          </cell>
          <cell r="F119">
            <v>2351373.21</v>
          </cell>
          <cell r="G119">
            <v>2205250.71</v>
          </cell>
          <cell r="H119">
            <v>2205250.71</v>
          </cell>
          <cell r="I119">
            <v>2205250.71</v>
          </cell>
          <cell r="J119">
            <v>2205250.71</v>
          </cell>
          <cell r="K119">
            <v>0</v>
          </cell>
          <cell r="L119">
            <v>93.785652597445392</v>
          </cell>
          <cell r="M119">
            <v>146122.5</v>
          </cell>
        </row>
        <row r="120">
          <cell r="A120" t="str">
            <v>12.0079.000</v>
          </cell>
          <cell r="B120" t="str">
            <v>12.</v>
          </cell>
          <cell r="C120" t="str">
            <v xml:space="preserve">CONST. PRESA PARA SIST. DE RIEGO CABRERIA </v>
          </cell>
          <cell r="D120">
            <v>4019639</v>
          </cell>
          <cell r="E120">
            <v>-3020853</v>
          </cell>
          <cell r="F120">
            <v>998786</v>
          </cell>
          <cell r="G120">
            <v>439706.54</v>
          </cell>
          <cell r="H120">
            <v>439706.54</v>
          </cell>
          <cell r="I120">
            <v>439706.54</v>
          </cell>
          <cell r="J120">
            <v>439706.54</v>
          </cell>
          <cell r="K120">
            <v>0</v>
          </cell>
          <cell r="L120">
            <v>44.024099256497387</v>
          </cell>
          <cell r="M120">
            <v>559079.46</v>
          </cell>
        </row>
        <row r="121">
          <cell r="A121" t="str">
            <v>12.0080.000</v>
          </cell>
          <cell r="B121" t="str">
            <v>12.</v>
          </cell>
          <cell r="C121" t="str">
            <v>CONST. SIST. DE RIEGO NOGALES (EL VILLAR)</v>
          </cell>
          <cell r="D121">
            <v>1547813</v>
          </cell>
          <cell r="E121">
            <v>1354015.78</v>
          </cell>
          <cell r="F121">
            <v>2901828.78</v>
          </cell>
          <cell r="G121">
            <v>2688240.75</v>
          </cell>
          <cell r="H121">
            <v>2688240.75</v>
          </cell>
          <cell r="I121">
            <v>2688240.75</v>
          </cell>
          <cell r="J121">
            <v>2688240.75</v>
          </cell>
          <cell r="K121">
            <v>0</v>
          </cell>
          <cell r="L121">
            <v>92.639537126652939</v>
          </cell>
          <cell r="M121">
            <v>213588.03</v>
          </cell>
        </row>
        <row r="122">
          <cell r="A122" t="str">
            <v>12.0081.000</v>
          </cell>
          <cell r="B122" t="str">
            <v>12.</v>
          </cell>
          <cell r="C122" t="str">
            <v xml:space="preserve">MEJ. SIST. DE RIEGO CHANARHUAYCO SAN </v>
          </cell>
          <cell r="D122">
            <v>2530015</v>
          </cell>
          <cell r="E122">
            <v>2148557.81</v>
          </cell>
          <cell r="F122">
            <v>4678572.8099999996</v>
          </cell>
          <cell r="G122">
            <v>4561829.09</v>
          </cell>
          <cell r="H122">
            <v>4561829.09</v>
          </cell>
          <cell r="I122">
            <v>4561829.09</v>
          </cell>
          <cell r="J122">
            <v>4561829.09</v>
          </cell>
          <cell r="K122">
            <v>0</v>
          </cell>
          <cell r="L122">
            <v>97.50471511845511</v>
          </cell>
          <cell r="M122">
            <v>116743.72</v>
          </cell>
        </row>
        <row r="123">
          <cell r="A123" t="str">
            <v>12.0082.000</v>
          </cell>
          <cell r="B123" t="str">
            <v>12.</v>
          </cell>
          <cell r="C123" t="str">
            <v xml:space="preserve">CONST. PRESA PARA SIST. DE RIEGO TIMBOYCITO </v>
          </cell>
          <cell r="D123">
            <v>2194627</v>
          </cell>
          <cell r="E123">
            <v>-972822</v>
          </cell>
          <cell r="F123">
            <v>1221805</v>
          </cell>
          <cell r="G123">
            <v>748461.08</v>
          </cell>
          <cell r="H123">
            <v>748461.08</v>
          </cell>
          <cell r="I123">
            <v>748461.08</v>
          </cell>
          <cell r="J123">
            <v>748461.08</v>
          </cell>
          <cell r="K123">
            <v>0</v>
          </cell>
          <cell r="L123">
            <v>61.258636198083984</v>
          </cell>
          <cell r="M123">
            <v>473343.92</v>
          </cell>
        </row>
        <row r="124">
          <cell r="A124" t="str">
            <v>12.0083.000</v>
          </cell>
          <cell r="B124" t="str">
            <v>12.</v>
          </cell>
          <cell r="C124" t="str">
            <v xml:space="preserve">CONST. PRESA PARA SIST. DE RIEGO LAMPAZOS </v>
          </cell>
          <cell r="D124">
            <v>2711757</v>
          </cell>
          <cell r="E124">
            <v>1830678.73</v>
          </cell>
          <cell r="F124">
            <v>4542435.7300000004</v>
          </cell>
          <cell r="G124">
            <v>4306834.24</v>
          </cell>
          <cell r="H124">
            <v>4306834.24</v>
          </cell>
          <cell r="I124">
            <v>4306834.24</v>
          </cell>
          <cell r="J124">
            <v>4306834.24</v>
          </cell>
          <cell r="K124">
            <v>0</v>
          </cell>
          <cell r="L124">
            <v>94.813322543145816</v>
          </cell>
          <cell r="M124">
            <v>235601.49</v>
          </cell>
        </row>
        <row r="125">
          <cell r="A125" t="str">
            <v>12.0084.000</v>
          </cell>
          <cell r="B125" t="str">
            <v>12.</v>
          </cell>
          <cell r="C125" t="str">
            <v xml:space="preserve">CONST. PRESA PARA SIST. DE RIEGO PUNILLA </v>
          </cell>
          <cell r="D125">
            <v>6336863</v>
          </cell>
          <cell r="E125">
            <v>-6336860</v>
          </cell>
          <cell r="F125">
            <v>3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3</v>
          </cell>
        </row>
        <row r="126">
          <cell r="A126" t="str">
            <v>12.0085.000</v>
          </cell>
          <cell r="B126" t="str">
            <v>12.</v>
          </cell>
          <cell r="C126" t="str">
            <v xml:space="preserve">CONST. PRESA PARA SIST. DE RIEGO LAGUNILLAS </v>
          </cell>
          <cell r="D126">
            <v>3552960</v>
          </cell>
          <cell r="E126">
            <v>3143705.26</v>
          </cell>
          <cell r="F126">
            <v>6696665.2599999998</v>
          </cell>
          <cell r="G126">
            <v>5863447.7999999998</v>
          </cell>
          <cell r="H126">
            <v>5863447.7999999998</v>
          </cell>
          <cell r="I126">
            <v>5863447.7999999998</v>
          </cell>
          <cell r="J126">
            <v>5863447.7999999998</v>
          </cell>
          <cell r="K126">
            <v>0</v>
          </cell>
          <cell r="L126">
            <v>87.557725708989665</v>
          </cell>
          <cell r="M126">
            <v>833217.46</v>
          </cell>
        </row>
        <row r="127">
          <cell r="A127" t="str">
            <v>12.0086.000</v>
          </cell>
          <cell r="B127" t="str">
            <v>12.</v>
          </cell>
          <cell r="C127" t="str">
            <v xml:space="preserve">CONST. SIST. DE RIEGO HUALLATAYOJ (VILLA </v>
          </cell>
          <cell r="D127">
            <v>2279515</v>
          </cell>
          <cell r="E127">
            <v>2226401.63</v>
          </cell>
          <cell r="F127">
            <v>4505916.63</v>
          </cell>
          <cell r="G127">
            <v>4357051.34</v>
          </cell>
          <cell r="H127">
            <v>4357051.34</v>
          </cell>
          <cell r="I127">
            <v>4357051.34</v>
          </cell>
          <cell r="J127">
            <v>4357051.34</v>
          </cell>
          <cell r="K127">
            <v>0</v>
          </cell>
          <cell r="L127">
            <v>96.696226268172211</v>
          </cell>
          <cell r="M127">
            <v>148865.29</v>
          </cell>
        </row>
        <row r="128">
          <cell r="A128" t="str">
            <v>12.0087.000</v>
          </cell>
          <cell r="B128" t="str">
            <v>12.</v>
          </cell>
          <cell r="C128" t="str">
            <v xml:space="preserve">CONST. SIST. DE RIEGO PENTIRENDA Y KARATINDY </v>
          </cell>
          <cell r="D128">
            <v>1710277</v>
          </cell>
          <cell r="E128">
            <v>1137591.8999999999</v>
          </cell>
          <cell r="F128">
            <v>2847868.9</v>
          </cell>
          <cell r="G128">
            <v>2600190.34</v>
          </cell>
          <cell r="H128">
            <v>2600190.34</v>
          </cell>
          <cell r="I128">
            <v>2600190.34</v>
          </cell>
          <cell r="J128">
            <v>2600190.34</v>
          </cell>
          <cell r="K128">
            <v>0</v>
          </cell>
          <cell r="L128">
            <v>91.303021006339165</v>
          </cell>
          <cell r="M128">
            <v>247678.56</v>
          </cell>
        </row>
        <row r="129">
          <cell r="A129" t="str">
            <v>12.0088.000</v>
          </cell>
          <cell r="B129" t="str">
            <v>12.</v>
          </cell>
          <cell r="C129" t="str">
            <v xml:space="preserve">CONST. PRESA PARA SIST. DE RIEGO SAN </v>
          </cell>
          <cell r="D129">
            <v>6366784</v>
          </cell>
          <cell r="E129">
            <v>-2755302</v>
          </cell>
          <cell r="F129">
            <v>3611482</v>
          </cell>
          <cell r="G129">
            <v>3236587</v>
          </cell>
          <cell r="H129">
            <v>3236587</v>
          </cell>
          <cell r="I129">
            <v>3236587</v>
          </cell>
          <cell r="J129">
            <v>3236587</v>
          </cell>
          <cell r="K129">
            <v>0</v>
          </cell>
          <cell r="L129">
            <v>89.619358479427561</v>
          </cell>
          <cell r="M129">
            <v>374895</v>
          </cell>
        </row>
        <row r="130">
          <cell r="A130" t="str">
            <v>12.0089.000</v>
          </cell>
          <cell r="B130" t="str">
            <v>12.</v>
          </cell>
          <cell r="C130" t="str">
            <v xml:space="preserve">CONST. PRESA PARA SIST. DE RIEGO KOTA </v>
          </cell>
          <cell r="D130">
            <v>2945999</v>
          </cell>
          <cell r="E130">
            <v>2069061.2</v>
          </cell>
          <cell r="F130">
            <v>5015060.2</v>
          </cell>
          <cell r="G130">
            <v>4830543.09</v>
          </cell>
          <cell r="H130">
            <v>4830543.09</v>
          </cell>
          <cell r="I130">
            <v>4830543.09</v>
          </cell>
          <cell r="J130">
            <v>4830543.09</v>
          </cell>
          <cell r="K130">
            <v>0</v>
          </cell>
          <cell r="L130">
            <v>96.3207398786559</v>
          </cell>
          <cell r="M130">
            <v>184517.11</v>
          </cell>
        </row>
        <row r="131">
          <cell r="A131" t="str">
            <v>12.0090.000</v>
          </cell>
          <cell r="B131" t="str">
            <v>12.</v>
          </cell>
          <cell r="C131" t="str">
            <v xml:space="preserve">CONST. PRESA PARA SIST. DE RIEGO CALAVERA - </v>
          </cell>
          <cell r="D131">
            <v>1586043</v>
          </cell>
          <cell r="E131">
            <v>-145541</v>
          </cell>
          <cell r="F131">
            <v>1440502</v>
          </cell>
          <cell r="G131">
            <v>1367705.71</v>
          </cell>
          <cell r="H131">
            <v>1367705.71</v>
          </cell>
          <cell r="I131">
            <v>1367705.71</v>
          </cell>
          <cell r="J131">
            <v>1367705.71</v>
          </cell>
          <cell r="K131">
            <v>0</v>
          </cell>
          <cell r="L131">
            <v>94.946463802202288</v>
          </cell>
          <cell r="M131">
            <v>72796.289999999994</v>
          </cell>
        </row>
        <row r="132">
          <cell r="A132" t="str">
            <v>12.0091.000</v>
          </cell>
          <cell r="B132" t="str">
            <v>12.</v>
          </cell>
          <cell r="C132" t="str">
            <v xml:space="preserve">CONST. PRESA PARA SIST. DE RIEGO SUNDURWASI </v>
          </cell>
          <cell r="D132">
            <v>1576029</v>
          </cell>
          <cell r="E132">
            <v>1397139.04</v>
          </cell>
          <cell r="F132">
            <v>2973168.04</v>
          </cell>
          <cell r="G132">
            <v>2782346.98</v>
          </cell>
          <cell r="H132">
            <v>2782346.98</v>
          </cell>
          <cell r="I132">
            <v>2782346.98</v>
          </cell>
          <cell r="J132">
            <v>2782346.98</v>
          </cell>
          <cell r="K132">
            <v>0</v>
          </cell>
          <cell r="L132">
            <v>93.581894550433816</v>
          </cell>
          <cell r="M132">
            <v>190821.06</v>
          </cell>
        </row>
        <row r="133">
          <cell r="A133" t="str">
            <v>12.0092.000</v>
          </cell>
          <cell r="B133" t="str">
            <v>12.</v>
          </cell>
          <cell r="C133" t="str">
            <v xml:space="preserve">CONST. SIST. DE RIEGO QUIRUSILLAS PAMPAS </v>
          </cell>
          <cell r="D133">
            <v>2745241</v>
          </cell>
          <cell r="E133">
            <v>74690.94</v>
          </cell>
          <cell r="F133">
            <v>2819931.94</v>
          </cell>
          <cell r="G133">
            <v>2460528.2999999998</v>
          </cell>
          <cell r="H133">
            <v>2460528.2999999998</v>
          </cell>
          <cell r="I133">
            <v>2460528.2999999998</v>
          </cell>
          <cell r="J133">
            <v>2460528.2999999998</v>
          </cell>
          <cell r="K133">
            <v>0</v>
          </cell>
          <cell r="L133">
            <v>87.25488247067409</v>
          </cell>
          <cell r="M133">
            <v>359403.64</v>
          </cell>
        </row>
        <row r="134">
          <cell r="A134" t="str">
            <v>12.0093.000</v>
          </cell>
          <cell r="B134" t="str">
            <v>12.</v>
          </cell>
          <cell r="C134" t="str">
            <v xml:space="preserve">CONST. PRESA PARA SISTEMA DE RIEGO </v>
          </cell>
          <cell r="D134">
            <v>3696101</v>
          </cell>
          <cell r="E134">
            <v>6587559</v>
          </cell>
          <cell r="F134">
            <v>10283660</v>
          </cell>
          <cell r="G134">
            <v>9935512.8800000008</v>
          </cell>
          <cell r="H134">
            <v>9935512.8800000008</v>
          </cell>
          <cell r="I134">
            <v>9935512.8800000008</v>
          </cell>
          <cell r="J134">
            <v>9935512.8800000008</v>
          </cell>
          <cell r="K134">
            <v>0</v>
          </cell>
          <cell r="L134">
            <v>96.614560185770429</v>
          </cell>
          <cell r="M134">
            <v>348147.12</v>
          </cell>
        </row>
        <row r="135">
          <cell r="A135" t="str">
            <v>12.0094.000</v>
          </cell>
          <cell r="B135" t="str">
            <v>12.</v>
          </cell>
          <cell r="C135" t="str">
            <v>AMPL. SISTEMA DE RIEGO SAN JORGE (MOJOCOYA)</v>
          </cell>
          <cell r="D135">
            <v>1421500</v>
          </cell>
          <cell r="E135">
            <v>744792</v>
          </cell>
          <cell r="F135">
            <v>2166292</v>
          </cell>
          <cell r="G135">
            <v>1975322.59</v>
          </cell>
          <cell r="H135">
            <v>1975322.59</v>
          </cell>
          <cell r="I135">
            <v>1975322.59</v>
          </cell>
          <cell r="J135">
            <v>1975322.59</v>
          </cell>
          <cell r="K135">
            <v>0</v>
          </cell>
          <cell r="L135">
            <v>91.184502827873615</v>
          </cell>
          <cell r="M135">
            <v>190969.41</v>
          </cell>
        </row>
        <row r="136">
          <cell r="A136" t="str">
            <v>12.0095.000</v>
          </cell>
          <cell r="B136" t="str">
            <v>12.</v>
          </cell>
          <cell r="C136" t="str">
            <v xml:space="preserve">CONST. SISTEMA DE RIEGO JAILIA FASE III (VILLA </v>
          </cell>
          <cell r="D136">
            <v>3470519</v>
          </cell>
          <cell r="E136">
            <v>495083</v>
          </cell>
          <cell r="F136">
            <v>3965602</v>
          </cell>
          <cell r="G136">
            <v>3757386.55</v>
          </cell>
          <cell r="H136">
            <v>3757386.55</v>
          </cell>
          <cell r="I136">
            <v>3757386.55</v>
          </cell>
          <cell r="J136">
            <v>3757386.55</v>
          </cell>
          <cell r="K136">
            <v>0</v>
          </cell>
          <cell r="L136">
            <v>94.749461746287196</v>
          </cell>
          <cell r="M136">
            <v>208215.45</v>
          </cell>
        </row>
        <row r="137">
          <cell r="A137" t="str">
            <v>12.0096.000</v>
          </cell>
          <cell r="B137" t="str">
            <v>12.</v>
          </cell>
          <cell r="C137" t="str">
            <v xml:space="preserve">CONST. PRESA PARA SIST. DE RIEGO KAINAKAS </v>
          </cell>
          <cell r="D137">
            <v>1271669</v>
          </cell>
          <cell r="E137">
            <v>1545418.8</v>
          </cell>
          <cell r="F137">
            <v>2817087.8</v>
          </cell>
          <cell r="G137">
            <v>2530336.9</v>
          </cell>
          <cell r="H137">
            <v>2530336.9</v>
          </cell>
          <cell r="I137">
            <v>2530336.9</v>
          </cell>
          <cell r="J137">
            <v>2530336.9</v>
          </cell>
          <cell r="K137">
            <v>0</v>
          </cell>
          <cell r="L137">
            <v>89.821016583153707</v>
          </cell>
          <cell r="M137">
            <v>286750.90000000002</v>
          </cell>
        </row>
        <row r="138">
          <cell r="A138" t="str">
            <v>12.0097.000</v>
          </cell>
          <cell r="B138" t="str">
            <v>12.</v>
          </cell>
          <cell r="C138" t="str">
            <v>CONST. SIST. DE RIEGO AMANCAYA (SOPACHUY)</v>
          </cell>
          <cell r="D138">
            <v>2506529</v>
          </cell>
          <cell r="E138">
            <v>3787812.87</v>
          </cell>
          <cell r="F138">
            <v>6294341.8700000001</v>
          </cell>
          <cell r="G138">
            <v>6060797.5899999999</v>
          </cell>
          <cell r="H138">
            <v>6060797.5899999999</v>
          </cell>
          <cell r="I138">
            <v>6060797.5899999999</v>
          </cell>
          <cell r="J138">
            <v>6060797.5899999999</v>
          </cell>
          <cell r="K138">
            <v>0</v>
          </cell>
          <cell r="L138">
            <v>96.289615581366576</v>
          </cell>
          <cell r="M138">
            <v>233544.28</v>
          </cell>
        </row>
        <row r="139">
          <cell r="A139" t="str">
            <v>12.0098.000</v>
          </cell>
          <cell r="B139" t="str">
            <v>12.</v>
          </cell>
          <cell r="C139" t="str">
            <v xml:space="preserve">CONST. PRESA PARA SIST. DE RIEGO RODEO EL </v>
          </cell>
          <cell r="D139">
            <v>4937852</v>
          </cell>
          <cell r="E139">
            <v>1937018</v>
          </cell>
          <cell r="F139">
            <v>6874870</v>
          </cell>
          <cell r="G139">
            <v>5083968.4000000004</v>
          </cell>
          <cell r="H139">
            <v>5083968.4000000004</v>
          </cell>
          <cell r="I139">
            <v>5083968.4000000004</v>
          </cell>
          <cell r="J139">
            <v>5083968.4000000004</v>
          </cell>
          <cell r="K139">
            <v>0</v>
          </cell>
          <cell r="L139">
            <v>73.950029600559716</v>
          </cell>
          <cell r="M139">
            <v>1790901.6</v>
          </cell>
        </row>
        <row r="140">
          <cell r="A140" t="str">
            <v>12.0099.000</v>
          </cell>
          <cell r="B140" t="str">
            <v>12.</v>
          </cell>
          <cell r="C140" t="str">
            <v xml:space="preserve">CONST. PRESA PARA SIST. DE RIEGO MOROMARCA </v>
          </cell>
          <cell r="D140">
            <v>1319254</v>
          </cell>
          <cell r="E140">
            <v>1725754.28</v>
          </cell>
          <cell r="F140">
            <v>3045008.28</v>
          </cell>
          <cell r="G140">
            <v>2970291.96</v>
          </cell>
          <cell r="H140">
            <v>2970291.96</v>
          </cell>
          <cell r="I140">
            <v>2970291.96</v>
          </cell>
          <cell r="J140">
            <v>2970291.96</v>
          </cell>
          <cell r="K140">
            <v>0</v>
          </cell>
          <cell r="L140">
            <v>97.546268741180569</v>
          </cell>
          <cell r="M140">
            <v>74716.320000000007</v>
          </cell>
        </row>
        <row r="141">
          <cell r="A141" t="str">
            <v>12.0100.000</v>
          </cell>
          <cell r="B141" t="str">
            <v>12.</v>
          </cell>
          <cell r="C141" t="str">
            <v xml:space="preserve">CONST. PRESA PARA SIST. DE RIEGO HUASA </v>
          </cell>
          <cell r="D141">
            <v>1423800</v>
          </cell>
          <cell r="E141">
            <v>729691.87</v>
          </cell>
          <cell r="F141">
            <v>2153491.87</v>
          </cell>
          <cell r="G141">
            <v>2033521.54</v>
          </cell>
          <cell r="H141">
            <v>2033521.54</v>
          </cell>
          <cell r="I141">
            <v>2033521.54</v>
          </cell>
          <cell r="J141">
            <v>2033521.54</v>
          </cell>
          <cell r="K141">
            <v>0</v>
          </cell>
          <cell r="L141">
            <v>94.429032601827288</v>
          </cell>
          <cell r="M141">
            <v>119970.33</v>
          </cell>
        </row>
        <row r="142">
          <cell r="A142" t="str">
            <v>12.0101.000</v>
          </cell>
          <cell r="B142" t="str">
            <v>12.</v>
          </cell>
          <cell r="C142" t="str">
            <v xml:space="preserve">CONST. MICROPRESA PARA SIST. DE RIEGO NUEVO </v>
          </cell>
          <cell r="D142">
            <v>1088209</v>
          </cell>
          <cell r="E142">
            <v>2857761.39</v>
          </cell>
          <cell r="F142">
            <v>3945970.39</v>
          </cell>
          <cell r="G142">
            <v>3858464.03</v>
          </cell>
          <cell r="H142">
            <v>3858464.03</v>
          </cell>
          <cell r="I142">
            <v>3858464.03</v>
          </cell>
          <cell r="J142">
            <v>3858464.03</v>
          </cell>
          <cell r="K142">
            <v>0</v>
          </cell>
          <cell r="L142">
            <v>97.782386805999323</v>
          </cell>
          <cell r="M142">
            <v>87506.36</v>
          </cell>
        </row>
        <row r="143">
          <cell r="A143" t="str">
            <v>12.0102.000</v>
          </cell>
          <cell r="B143" t="str">
            <v>12.</v>
          </cell>
          <cell r="C143" t="str">
            <v xml:space="preserve">CONST. REPRESA PARA SIST. DE RIEGO RUDITAYOJ </v>
          </cell>
          <cell r="D143">
            <v>1468032</v>
          </cell>
          <cell r="E143">
            <v>1403238.69</v>
          </cell>
          <cell r="F143">
            <v>2871270.69</v>
          </cell>
          <cell r="G143">
            <v>1974031.26</v>
          </cell>
          <cell r="H143">
            <v>1974031.26</v>
          </cell>
          <cell r="I143">
            <v>1974031.26</v>
          </cell>
          <cell r="J143">
            <v>1974031.26</v>
          </cell>
          <cell r="K143">
            <v>0</v>
          </cell>
          <cell r="L143">
            <v>68.751137497245168</v>
          </cell>
          <cell r="M143">
            <v>897239.43</v>
          </cell>
        </row>
        <row r="144">
          <cell r="A144" t="str">
            <v>12.0103.000</v>
          </cell>
          <cell r="B144" t="str">
            <v>12.</v>
          </cell>
          <cell r="C144" t="str">
            <v xml:space="preserve">CONST. PRESA PARA SISTEMA DE RIEGO OCURI </v>
          </cell>
          <cell r="D144">
            <v>1825846</v>
          </cell>
          <cell r="E144">
            <v>1847163</v>
          </cell>
          <cell r="F144">
            <v>3673009</v>
          </cell>
          <cell r="G144">
            <v>3265274.47</v>
          </cell>
          <cell r="H144">
            <v>3265274.47</v>
          </cell>
          <cell r="I144">
            <v>3265274.47</v>
          </cell>
          <cell r="J144">
            <v>3265274.47</v>
          </cell>
          <cell r="K144">
            <v>0</v>
          </cell>
          <cell r="L144">
            <v>88.899168774157644</v>
          </cell>
          <cell r="M144">
            <v>407734.53</v>
          </cell>
        </row>
        <row r="145">
          <cell r="A145" t="str">
            <v>12.0104.000</v>
          </cell>
          <cell r="B145" t="str">
            <v>12.</v>
          </cell>
          <cell r="C145" t="str">
            <v xml:space="preserve">MEJ. Y AMPLIACION POR BOMBEO SISTEMA DE 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</row>
        <row r="146">
          <cell r="A146" t="str">
            <v/>
          </cell>
          <cell r="B146" t="str">
            <v>Total 12</v>
          </cell>
          <cell r="C146"/>
          <cell r="D146">
            <v>230744197</v>
          </cell>
          <cell r="E146">
            <v>12519204.369999997</v>
          </cell>
          <cell r="F146">
            <v>243263401.36999997</v>
          </cell>
          <cell r="G146">
            <v>225806280.19000009</v>
          </cell>
          <cell r="H146">
            <v>225806280.19000009</v>
          </cell>
          <cell r="I146">
            <v>225806280.19000009</v>
          </cell>
          <cell r="J146">
            <v>225806280.19000009</v>
          </cell>
          <cell r="K146">
            <v>0</v>
          </cell>
          <cell r="L146"/>
          <cell r="M146">
            <v>17457121.18</v>
          </cell>
        </row>
        <row r="147">
          <cell r="A147" t="str">
            <v>13.0000.001</v>
          </cell>
          <cell r="B147" t="str">
            <v>13.</v>
          </cell>
          <cell r="C147" t="str">
            <v>SECRETARIA DE CULTURA Y TURISMO</v>
          </cell>
          <cell r="D147">
            <v>320000</v>
          </cell>
          <cell r="E147">
            <v>-153694</v>
          </cell>
          <cell r="F147">
            <v>166306</v>
          </cell>
          <cell r="G147">
            <v>148688</v>
          </cell>
          <cell r="H147">
            <v>148688</v>
          </cell>
          <cell r="I147">
            <v>148688</v>
          </cell>
          <cell r="J147">
            <v>148688</v>
          </cell>
          <cell r="K147">
            <v>0</v>
          </cell>
          <cell r="L147">
            <v>89.406275179488418</v>
          </cell>
          <cell r="M147">
            <v>17618</v>
          </cell>
        </row>
        <row r="148">
          <cell r="A148" t="str">
            <v>13.0000.080</v>
          </cell>
          <cell r="B148" t="str">
            <v>13.</v>
          </cell>
          <cell r="C148" t="str">
            <v xml:space="preserve">PROGRAMA DE PROMOCION Y FORTALECIMIENTO </v>
          </cell>
          <cell r="D148">
            <v>2339922</v>
          </cell>
          <cell r="E148">
            <v>-152743.67000000001</v>
          </cell>
          <cell r="F148">
            <v>2187178.33</v>
          </cell>
          <cell r="G148">
            <v>2010890.36</v>
          </cell>
          <cell r="H148">
            <v>2010890.36</v>
          </cell>
          <cell r="I148">
            <v>2010890.36</v>
          </cell>
          <cell r="J148">
            <v>2010890.36</v>
          </cell>
          <cell r="K148">
            <v>0</v>
          </cell>
          <cell r="L148">
            <v>91.939936145947456</v>
          </cell>
          <cell r="M148">
            <v>176287.97</v>
          </cell>
        </row>
        <row r="149">
          <cell r="A149" t="str">
            <v>13.0014.000</v>
          </cell>
          <cell r="B149" t="str">
            <v>13.</v>
          </cell>
          <cell r="C149" t="str">
            <v>CONST. SENDA TURISTICA BATALLA DE JUMBATE</v>
          </cell>
          <cell r="D149">
            <v>0</v>
          </cell>
          <cell r="E149">
            <v>1513897.11</v>
          </cell>
          <cell r="F149">
            <v>1513897.11</v>
          </cell>
          <cell r="G149">
            <v>1513766.61</v>
          </cell>
          <cell r="H149">
            <v>1513766.61</v>
          </cell>
          <cell r="I149">
            <v>1513766.61</v>
          </cell>
          <cell r="J149">
            <v>1513766.61</v>
          </cell>
          <cell r="K149">
            <v>0</v>
          </cell>
          <cell r="L149">
            <v>99.991379863325051</v>
          </cell>
          <cell r="M149">
            <v>130.5</v>
          </cell>
        </row>
        <row r="150">
          <cell r="A150" t="str">
            <v>13.0015.000</v>
          </cell>
          <cell r="B150" t="str">
            <v>13.</v>
          </cell>
          <cell r="C150" t="str">
            <v xml:space="preserve">CONST. SENDERO DE INTERPRETACION TURISTICA 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</row>
        <row r="151">
          <cell r="A151" t="str">
            <v>13.0017.000</v>
          </cell>
          <cell r="B151" t="str">
            <v>13.</v>
          </cell>
          <cell r="C151" t="str">
            <v xml:space="preserve">RESTAU. DEL PALACETE DE LA FLORIDA III FASE </v>
          </cell>
          <cell r="D151">
            <v>500000</v>
          </cell>
          <cell r="E151">
            <v>-500000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</row>
        <row r="152">
          <cell r="A152" t="str">
            <v>13.0019.000</v>
          </cell>
          <cell r="B152" t="str">
            <v>13.</v>
          </cell>
          <cell r="C152" t="str">
            <v xml:space="preserve">RESTAU. TRINCHERAS Y FOSAS COMUNES DEL </v>
          </cell>
          <cell r="D152">
            <v>100000</v>
          </cell>
          <cell r="E152">
            <v>-100000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</row>
        <row r="153">
          <cell r="A153" t="str">
            <v/>
          </cell>
          <cell r="B153" t="str">
            <v>Total 13</v>
          </cell>
          <cell r="C153"/>
          <cell r="D153">
            <v>3259922</v>
          </cell>
          <cell r="E153">
            <v>607459.43999999994</v>
          </cell>
          <cell r="F153">
            <v>3867381.4400000004</v>
          </cell>
          <cell r="G153">
            <v>3673344.9700000007</v>
          </cell>
          <cell r="H153">
            <v>3673344.9700000007</v>
          </cell>
          <cell r="I153">
            <v>3673344.9700000007</v>
          </cell>
          <cell r="J153">
            <v>3673344.9700000007</v>
          </cell>
          <cell r="K153">
            <v>0</v>
          </cell>
          <cell r="L153"/>
          <cell r="M153">
            <v>194036.47</v>
          </cell>
        </row>
        <row r="154">
          <cell r="A154" t="str">
            <v>14.0000.080</v>
          </cell>
          <cell r="B154" t="str">
            <v>14.</v>
          </cell>
          <cell r="C154" t="str">
            <v>PROGRAMA INFRAESTRUCTURA URBANA Y RURAL</v>
          </cell>
          <cell r="D154">
            <v>0</v>
          </cell>
          <cell r="E154">
            <v>9436800.0500000007</v>
          </cell>
          <cell r="F154">
            <v>9436800.0500000007</v>
          </cell>
          <cell r="G154">
            <v>9436799.9499999993</v>
          </cell>
          <cell r="H154">
            <v>9436799.9499999993</v>
          </cell>
          <cell r="I154">
            <v>9436799.9499999993</v>
          </cell>
          <cell r="J154">
            <v>9436799.9499999993</v>
          </cell>
          <cell r="K154">
            <v>0</v>
          </cell>
          <cell r="L154">
            <v>99.999998940318761</v>
          </cell>
          <cell r="M154">
            <v>0.1</v>
          </cell>
        </row>
        <row r="155">
          <cell r="A155" t="str">
            <v>14.0011.000</v>
          </cell>
          <cell r="B155" t="str">
            <v>14.</v>
          </cell>
          <cell r="C155" t="str">
            <v xml:space="preserve">CONST. CENTRO INTERNAL. CONVENCIONES Y </v>
          </cell>
          <cell r="D155">
            <v>7171524</v>
          </cell>
          <cell r="E155">
            <v>13644526.380000001</v>
          </cell>
          <cell r="F155">
            <v>20816050.379999999</v>
          </cell>
          <cell r="G155">
            <v>20802018.359999999</v>
          </cell>
          <cell r="H155">
            <v>20802018.359999999</v>
          </cell>
          <cell r="I155">
            <v>20802018.359999999</v>
          </cell>
          <cell r="J155">
            <v>20802018.359999999</v>
          </cell>
          <cell r="K155">
            <v>0</v>
          </cell>
          <cell r="L155">
            <v>99.932590382210634</v>
          </cell>
          <cell r="M155">
            <v>14032.02</v>
          </cell>
        </row>
        <row r="156">
          <cell r="A156" t="str">
            <v>14.0014.000</v>
          </cell>
          <cell r="B156" t="str">
            <v>14.</v>
          </cell>
          <cell r="C156" t="str">
            <v xml:space="preserve">CONST. COLISEO DEPORTIVO EVO MORALES(ZONA </v>
          </cell>
          <cell r="D156">
            <v>0</v>
          </cell>
          <cell r="E156">
            <v>409086.38</v>
          </cell>
          <cell r="F156">
            <v>409086.38</v>
          </cell>
          <cell r="G156">
            <v>409086.38</v>
          </cell>
          <cell r="H156">
            <v>409086.38</v>
          </cell>
          <cell r="I156">
            <v>409086.38</v>
          </cell>
          <cell r="J156">
            <v>409086.38</v>
          </cell>
          <cell r="K156">
            <v>0</v>
          </cell>
          <cell r="L156">
            <v>100</v>
          </cell>
          <cell r="M156">
            <v>0</v>
          </cell>
        </row>
        <row r="157">
          <cell r="A157" t="str">
            <v>14.0015.000</v>
          </cell>
          <cell r="B157" t="str">
            <v>14.</v>
          </cell>
          <cell r="C157" t="str">
            <v xml:space="preserve">CONST. COLISEO DEPORTIVO EVO MORALES(ZONA </v>
          </cell>
          <cell r="D157">
            <v>1000000</v>
          </cell>
          <cell r="E157">
            <v>-1000000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</row>
        <row r="158">
          <cell r="A158" t="str">
            <v>14.0030.000</v>
          </cell>
          <cell r="B158" t="str">
            <v>14.</v>
          </cell>
          <cell r="C158" t="str">
            <v>CONST. TERMINAL DE MONTEAGUDO</v>
          </cell>
          <cell r="D158">
            <v>20000</v>
          </cell>
          <cell r="E158">
            <v>1803350.68</v>
          </cell>
          <cell r="F158">
            <v>1823350.68</v>
          </cell>
          <cell r="G158">
            <v>1823240.79</v>
          </cell>
          <cell r="H158">
            <v>1823240.79</v>
          </cell>
          <cell r="I158">
            <v>1823240.79</v>
          </cell>
          <cell r="J158">
            <v>1823240.79</v>
          </cell>
          <cell r="K158">
            <v>0</v>
          </cell>
          <cell r="L158">
            <v>99.993973183479994</v>
          </cell>
          <cell r="M158">
            <v>109.89</v>
          </cell>
        </row>
        <row r="159">
          <cell r="A159" t="str">
            <v>14.0031.000</v>
          </cell>
          <cell r="B159" t="str">
            <v>14.</v>
          </cell>
          <cell r="C159" t="str">
            <v xml:space="preserve">CONST. COLISEO DEPORTIVO ESTEBAN URQUIZU </v>
          </cell>
          <cell r="D159">
            <v>2000000</v>
          </cell>
          <cell r="E159">
            <v>0</v>
          </cell>
          <cell r="F159">
            <v>2000000</v>
          </cell>
          <cell r="G159">
            <v>1948911.96</v>
          </cell>
          <cell r="H159">
            <v>1948911.96</v>
          </cell>
          <cell r="I159">
            <v>1948911.96</v>
          </cell>
          <cell r="J159">
            <v>1948911.96</v>
          </cell>
          <cell r="K159">
            <v>0</v>
          </cell>
          <cell r="L159">
            <v>97.445598000000004</v>
          </cell>
          <cell r="M159">
            <v>51088.04</v>
          </cell>
        </row>
        <row r="160">
          <cell r="A160" t="str">
            <v>14.0033.000</v>
          </cell>
          <cell r="B160" t="str">
            <v>14.</v>
          </cell>
          <cell r="C160" t="str">
            <v xml:space="preserve">CONST. TERMINAL DEPARTAMENTAL DE BUSES </v>
          </cell>
          <cell r="D160">
            <v>1552917</v>
          </cell>
          <cell r="E160">
            <v>-1552917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</row>
        <row r="161">
          <cell r="A161" t="str">
            <v>14.0034.000</v>
          </cell>
          <cell r="B161" t="str">
            <v>14.</v>
          </cell>
          <cell r="C161" t="str">
            <v xml:space="preserve">CONST. Y EQUIPAMIENTO INSTITUTO SUPERIOR </v>
          </cell>
          <cell r="D161">
            <v>0</v>
          </cell>
          <cell r="E161">
            <v>4029334.54</v>
          </cell>
          <cell r="F161">
            <v>4029334.54</v>
          </cell>
          <cell r="G161">
            <v>3897481.99</v>
          </cell>
          <cell r="H161">
            <v>3897481.99</v>
          </cell>
          <cell r="I161">
            <v>3897481.99</v>
          </cell>
          <cell r="J161">
            <v>3897481.99</v>
          </cell>
          <cell r="K161">
            <v>0</v>
          </cell>
          <cell r="L161">
            <v>96.727684219538645</v>
          </cell>
          <cell r="M161">
            <v>131852.54999999999</v>
          </cell>
        </row>
        <row r="162">
          <cell r="A162" t="str">
            <v>14.0036.000</v>
          </cell>
          <cell r="B162" t="str">
            <v>14.</v>
          </cell>
          <cell r="C162" t="str">
            <v xml:space="preserve">CONST. CENTRO DE ACOGIDA RAUL OTERO - </v>
          </cell>
          <cell r="D162">
            <v>1313430</v>
          </cell>
          <cell r="E162">
            <v>864075.76</v>
          </cell>
          <cell r="F162">
            <v>2177505.7599999998</v>
          </cell>
          <cell r="G162">
            <v>2177505.5099999998</v>
          </cell>
          <cell r="H162">
            <v>2177505.5099999998</v>
          </cell>
          <cell r="I162">
            <v>2177505.5099999998</v>
          </cell>
          <cell r="J162">
            <v>2177505.5099999998</v>
          </cell>
          <cell r="K162">
            <v>0</v>
          </cell>
          <cell r="L162">
            <v>99.999988518974106</v>
          </cell>
          <cell r="M162">
            <v>0.25</v>
          </cell>
        </row>
        <row r="163">
          <cell r="A163" t="str">
            <v>14.0037.000</v>
          </cell>
          <cell r="B163" t="str">
            <v>14.</v>
          </cell>
          <cell r="C163" t="str">
            <v xml:space="preserve">CONST. CENTRO DE REHABILITACION GUADALUPE </v>
          </cell>
          <cell r="D163">
            <v>1577404</v>
          </cell>
          <cell r="E163">
            <v>-396708.13</v>
          </cell>
          <cell r="F163">
            <v>1180695.8700000001</v>
          </cell>
          <cell r="G163">
            <v>1180695.8700000001</v>
          </cell>
          <cell r="H163">
            <v>1180695.8700000001</v>
          </cell>
          <cell r="I163">
            <v>1180695.8700000001</v>
          </cell>
          <cell r="J163">
            <v>1180695.8700000001</v>
          </cell>
          <cell r="K163">
            <v>0</v>
          </cell>
          <cell r="L163">
            <v>100</v>
          </cell>
          <cell r="M163">
            <v>0</v>
          </cell>
        </row>
        <row r="164">
          <cell r="A164" t="str">
            <v>14.0039.000</v>
          </cell>
          <cell r="B164" t="str">
            <v>14.</v>
          </cell>
          <cell r="C164" t="str">
            <v xml:space="preserve">CONST. DEFENSIVOS CON GAVIONES RIO </v>
          </cell>
          <cell r="D164">
            <v>1800000</v>
          </cell>
          <cell r="E164">
            <v>1148925.28</v>
          </cell>
          <cell r="F164">
            <v>2948925.28</v>
          </cell>
          <cell r="G164">
            <v>2948925.28</v>
          </cell>
          <cell r="H164">
            <v>2948925.28</v>
          </cell>
          <cell r="I164">
            <v>2948925.28</v>
          </cell>
          <cell r="J164">
            <v>2948925.28</v>
          </cell>
          <cell r="K164">
            <v>0</v>
          </cell>
          <cell r="L164">
            <v>100</v>
          </cell>
          <cell r="M164">
            <v>0</v>
          </cell>
        </row>
        <row r="165">
          <cell r="A165" t="str">
            <v>14.0040.000</v>
          </cell>
          <cell r="B165" t="str">
            <v>14.</v>
          </cell>
          <cell r="C165" t="str">
            <v xml:space="preserve">CONST. INFRAESTRUCTURA PARA FISIOTERAPIA </v>
          </cell>
          <cell r="D165">
            <v>603517</v>
          </cell>
          <cell r="E165">
            <v>0</v>
          </cell>
          <cell r="F165">
            <v>603517</v>
          </cell>
          <cell r="G165">
            <v>603517</v>
          </cell>
          <cell r="H165">
            <v>603517</v>
          </cell>
          <cell r="I165">
            <v>603517</v>
          </cell>
          <cell r="J165">
            <v>603517</v>
          </cell>
          <cell r="K165">
            <v>0</v>
          </cell>
          <cell r="L165">
            <v>100</v>
          </cell>
          <cell r="M165">
            <v>0</v>
          </cell>
        </row>
        <row r="166">
          <cell r="A166" t="str">
            <v>14.0041.000</v>
          </cell>
          <cell r="B166" t="str">
            <v>14.</v>
          </cell>
          <cell r="C166" t="str">
            <v xml:space="preserve">CONST. MODULO DE SERVICIOS GENERALES Y </v>
          </cell>
          <cell r="D166">
            <v>2000000</v>
          </cell>
          <cell r="E166">
            <v>1110699.31</v>
          </cell>
          <cell r="F166">
            <v>3110699.31</v>
          </cell>
          <cell r="G166">
            <v>3110699.31</v>
          </cell>
          <cell r="H166">
            <v>3110699.31</v>
          </cell>
          <cell r="I166">
            <v>3110699.31</v>
          </cell>
          <cell r="J166">
            <v>3110699.31</v>
          </cell>
          <cell r="K166">
            <v>0</v>
          </cell>
          <cell r="L166">
            <v>100</v>
          </cell>
          <cell r="M166">
            <v>0</v>
          </cell>
        </row>
        <row r="167">
          <cell r="A167" t="str">
            <v>14.0042.000</v>
          </cell>
          <cell r="B167" t="str">
            <v>14.</v>
          </cell>
          <cell r="C167" t="str">
            <v xml:space="preserve">CONST. RESIDENCIA PACIENTES CRONICOS INST. </v>
          </cell>
          <cell r="D167">
            <v>1000000</v>
          </cell>
          <cell r="E167">
            <v>1318112.28</v>
          </cell>
          <cell r="F167">
            <v>2318112.2799999998</v>
          </cell>
          <cell r="G167">
            <v>2314530.7799999998</v>
          </cell>
          <cell r="H167">
            <v>2314530.7799999998</v>
          </cell>
          <cell r="I167">
            <v>2314530.7799999998</v>
          </cell>
          <cell r="J167">
            <v>2314530.7799999998</v>
          </cell>
          <cell r="K167">
            <v>0</v>
          </cell>
          <cell r="L167">
            <v>99.845499287031942</v>
          </cell>
          <cell r="M167">
            <v>3581.5</v>
          </cell>
        </row>
        <row r="168">
          <cell r="A168" t="str">
            <v>14.0046.000</v>
          </cell>
          <cell r="B168" t="str">
            <v>14.</v>
          </cell>
          <cell r="C168" t="str">
            <v xml:space="preserve">CONST. MURO PERIMETRAL PSIQUIATRICO SAN </v>
          </cell>
          <cell r="D168">
            <v>50000</v>
          </cell>
          <cell r="E168">
            <v>124307.64</v>
          </cell>
          <cell r="F168">
            <v>174307.64</v>
          </cell>
          <cell r="G168">
            <v>174307.64</v>
          </cell>
          <cell r="H168">
            <v>174307.64</v>
          </cell>
          <cell r="I168">
            <v>174307.64</v>
          </cell>
          <cell r="J168">
            <v>174307.64</v>
          </cell>
          <cell r="K168">
            <v>0</v>
          </cell>
          <cell r="L168">
            <v>100</v>
          </cell>
          <cell r="M168">
            <v>0</v>
          </cell>
        </row>
        <row r="169">
          <cell r="A169" t="str">
            <v>14.0047.000</v>
          </cell>
          <cell r="B169" t="str">
            <v>14.</v>
          </cell>
          <cell r="C169" t="str">
            <v>AMPL. INFRAESTRUCTURA SEGIP</v>
          </cell>
          <cell r="D169">
            <v>60000</v>
          </cell>
          <cell r="E169">
            <v>419167.78</v>
          </cell>
          <cell r="F169">
            <v>479167.78</v>
          </cell>
          <cell r="G169">
            <v>479167.78</v>
          </cell>
          <cell r="H169">
            <v>479167.78</v>
          </cell>
          <cell r="I169">
            <v>479167.78</v>
          </cell>
          <cell r="J169">
            <v>479167.78</v>
          </cell>
          <cell r="K169">
            <v>0</v>
          </cell>
          <cell r="L169">
            <v>100</v>
          </cell>
          <cell r="M169">
            <v>0</v>
          </cell>
        </row>
        <row r="170">
          <cell r="A170" t="str">
            <v>14.0048.000</v>
          </cell>
          <cell r="B170" t="str">
            <v>14.</v>
          </cell>
          <cell r="C170" t="str">
            <v>AMPL. COMPLEJO DEPORTIVO ESTADIUM PATRIA</v>
          </cell>
          <cell r="D170">
            <v>1000000</v>
          </cell>
          <cell r="E170">
            <v>3322480.68</v>
          </cell>
          <cell r="F170">
            <v>4322480.68</v>
          </cell>
          <cell r="G170">
            <v>4322480.68</v>
          </cell>
          <cell r="H170">
            <v>4322480.68</v>
          </cell>
          <cell r="I170">
            <v>4322480.68</v>
          </cell>
          <cell r="J170">
            <v>4322480.68</v>
          </cell>
          <cell r="K170">
            <v>0</v>
          </cell>
          <cell r="L170">
            <v>100</v>
          </cell>
          <cell r="M170">
            <v>0</v>
          </cell>
        </row>
        <row r="171">
          <cell r="A171" t="str">
            <v>14.0050.000</v>
          </cell>
          <cell r="B171" t="str">
            <v>14.</v>
          </cell>
          <cell r="C171" t="str">
            <v xml:space="preserve">CONST. DEFENSIVOS CON GAVIONES RIO 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</row>
        <row r="172">
          <cell r="A172" t="str">
            <v>14.0051.000</v>
          </cell>
          <cell r="B172" t="str">
            <v>14.</v>
          </cell>
          <cell r="C172" t="str">
            <v xml:space="preserve">CONST. INFRAESTRUCTURA OFICINAS SERVICIOS </v>
          </cell>
          <cell r="D172">
            <v>0</v>
          </cell>
          <cell r="E172">
            <v>906520.32</v>
          </cell>
          <cell r="F172">
            <v>906520.32</v>
          </cell>
          <cell r="G172">
            <v>906520.32</v>
          </cell>
          <cell r="H172">
            <v>906520.32</v>
          </cell>
          <cell r="I172">
            <v>906520.32</v>
          </cell>
          <cell r="J172">
            <v>906520.32</v>
          </cell>
          <cell r="K172">
            <v>0</v>
          </cell>
          <cell r="L172">
            <v>100</v>
          </cell>
          <cell r="M172">
            <v>0</v>
          </cell>
        </row>
        <row r="173">
          <cell r="A173" t="str">
            <v>14.0054.000</v>
          </cell>
          <cell r="B173" t="str">
            <v>14.</v>
          </cell>
          <cell r="C173" t="str">
            <v>CONST. INTERNADO SOICO</v>
          </cell>
          <cell r="D173">
            <v>3160563</v>
          </cell>
          <cell r="E173">
            <v>1203115.49</v>
          </cell>
          <cell r="F173">
            <v>4363678.49</v>
          </cell>
          <cell r="G173">
            <v>3268890.24</v>
          </cell>
          <cell r="H173">
            <v>3268890.24</v>
          </cell>
          <cell r="I173">
            <v>3268890.24</v>
          </cell>
          <cell r="J173">
            <v>3268890.24</v>
          </cell>
          <cell r="K173">
            <v>0</v>
          </cell>
          <cell r="L173">
            <v>74.911344808998521</v>
          </cell>
          <cell r="M173">
            <v>1094788.25</v>
          </cell>
        </row>
        <row r="174">
          <cell r="A174" t="str">
            <v>14.0055.000</v>
          </cell>
          <cell r="B174" t="str">
            <v>14.</v>
          </cell>
          <cell r="C174" t="str">
            <v xml:space="preserve">CONST. BANOS TINGLADO CAMPO DEPORTIVO </v>
          </cell>
          <cell r="D174">
            <v>403632</v>
          </cell>
          <cell r="E174">
            <v>242227.24</v>
          </cell>
          <cell r="F174">
            <v>645859.24</v>
          </cell>
          <cell r="G174">
            <v>645620.94999999995</v>
          </cell>
          <cell r="H174">
            <v>645620.94999999995</v>
          </cell>
          <cell r="I174">
            <v>645620.94999999995</v>
          </cell>
          <cell r="J174">
            <v>645620.94999999995</v>
          </cell>
          <cell r="K174">
            <v>0</v>
          </cell>
          <cell r="L174">
            <v>99.963104963861781</v>
          </cell>
          <cell r="M174">
            <v>238.29</v>
          </cell>
        </row>
        <row r="175">
          <cell r="A175" t="str">
            <v>14.0057.000</v>
          </cell>
          <cell r="B175" t="str">
            <v>14.</v>
          </cell>
          <cell r="C175" t="str">
            <v>CONST. TINGLADO BARRIO MAGISTERIO</v>
          </cell>
          <cell r="D175">
            <v>313248</v>
          </cell>
          <cell r="E175">
            <v>313248.59000000003</v>
          </cell>
          <cell r="F175">
            <v>626496.59</v>
          </cell>
          <cell r="G175">
            <v>626475.07999999996</v>
          </cell>
          <cell r="H175">
            <v>626475.07999999996</v>
          </cell>
          <cell r="I175">
            <v>626475.07999999996</v>
          </cell>
          <cell r="J175">
            <v>626475.07999999996</v>
          </cell>
          <cell r="K175">
            <v>0</v>
          </cell>
          <cell r="L175">
            <v>99.996566621376189</v>
          </cell>
          <cell r="M175">
            <v>21.51</v>
          </cell>
        </row>
        <row r="176">
          <cell r="A176" t="str">
            <v>14.0058.000</v>
          </cell>
          <cell r="B176" t="str">
            <v>14.</v>
          </cell>
          <cell r="C176" t="str">
            <v xml:space="preserve">CONST. TINGLADO CAMPO DEPORTIVO VILLA </v>
          </cell>
          <cell r="D176">
            <v>367873</v>
          </cell>
          <cell r="E176">
            <v>142210.76</v>
          </cell>
          <cell r="F176">
            <v>510083.76</v>
          </cell>
          <cell r="G176">
            <v>509962.52</v>
          </cell>
          <cell r="H176">
            <v>509962.52</v>
          </cell>
          <cell r="I176">
            <v>509962.52</v>
          </cell>
          <cell r="J176">
            <v>509962.52</v>
          </cell>
          <cell r="K176">
            <v>0</v>
          </cell>
          <cell r="L176">
            <v>99.976231354630855</v>
          </cell>
          <cell r="M176">
            <v>121.24</v>
          </cell>
        </row>
        <row r="177">
          <cell r="A177" t="str">
            <v>14.0059.000</v>
          </cell>
          <cell r="B177" t="str">
            <v>14.</v>
          </cell>
          <cell r="C177" t="str">
            <v xml:space="preserve">CONST. UNIDAD EDUCATIVA TOMAS KATARI - </v>
          </cell>
          <cell r="D177">
            <v>11880614</v>
          </cell>
          <cell r="E177">
            <v>4283715.68</v>
          </cell>
          <cell r="F177">
            <v>16164329.68</v>
          </cell>
          <cell r="G177">
            <v>6868348.7199999997</v>
          </cell>
          <cell r="H177">
            <v>6868348.7199999997</v>
          </cell>
          <cell r="I177">
            <v>6868348.7199999997</v>
          </cell>
          <cell r="J177">
            <v>6868348.7199999997</v>
          </cell>
          <cell r="K177">
            <v>0</v>
          </cell>
          <cell r="L177">
            <v>42.490773548736477</v>
          </cell>
          <cell r="M177">
            <v>9295980.9600000009</v>
          </cell>
        </row>
        <row r="178">
          <cell r="A178" t="str">
            <v>14.0061.000</v>
          </cell>
          <cell r="B178" t="str">
            <v>14.</v>
          </cell>
          <cell r="C178" t="str">
            <v xml:space="preserve">CONST. TINGLADO CAMPO DEPORTIVO ALTO </v>
          </cell>
          <cell r="D178">
            <v>367984</v>
          </cell>
          <cell r="E178">
            <v>236914.55</v>
          </cell>
          <cell r="F178">
            <v>604898.55000000005</v>
          </cell>
          <cell r="G178">
            <v>604898.55000000005</v>
          </cell>
          <cell r="H178">
            <v>604898.55000000005</v>
          </cell>
          <cell r="I178">
            <v>604898.55000000005</v>
          </cell>
          <cell r="J178">
            <v>604898.55000000005</v>
          </cell>
          <cell r="K178">
            <v>0</v>
          </cell>
          <cell r="L178">
            <v>100</v>
          </cell>
          <cell r="M178">
            <v>0</v>
          </cell>
        </row>
        <row r="179">
          <cell r="A179" t="str">
            <v>14.0062.000</v>
          </cell>
          <cell r="B179" t="str">
            <v>14.</v>
          </cell>
          <cell r="C179" t="str">
            <v>CONST. UNIDAD EDUCATIVA COMUNIDAD CHACO</v>
          </cell>
          <cell r="D179">
            <v>3592535</v>
          </cell>
          <cell r="E179">
            <v>1220748.69</v>
          </cell>
          <cell r="F179">
            <v>4813283.6900000004</v>
          </cell>
          <cell r="G179">
            <v>4382822.16</v>
          </cell>
          <cell r="H179">
            <v>4382822.16</v>
          </cell>
          <cell r="I179">
            <v>4382822.16</v>
          </cell>
          <cell r="J179">
            <v>4382822.16</v>
          </cell>
          <cell r="K179">
            <v>0</v>
          </cell>
          <cell r="L179">
            <v>91.056801183476466</v>
          </cell>
          <cell r="M179">
            <v>430461.53</v>
          </cell>
        </row>
        <row r="180">
          <cell r="A180" t="str">
            <v>14.0063.000</v>
          </cell>
          <cell r="B180" t="str">
            <v>14.</v>
          </cell>
          <cell r="C180" t="str">
            <v xml:space="preserve">AMPL. DE AULAS Y PORTERIA UNIDAD EDUCATIVA </v>
          </cell>
          <cell r="D180">
            <v>3596554</v>
          </cell>
          <cell r="E180">
            <v>1185151.7</v>
          </cell>
          <cell r="F180">
            <v>4781705.7</v>
          </cell>
          <cell r="G180">
            <v>4149238.34</v>
          </cell>
          <cell r="H180">
            <v>4149238.34</v>
          </cell>
          <cell r="I180">
            <v>4149238.34</v>
          </cell>
          <cell r="J180">
            <v>4149238.34</v>
          </cell>
          <cell r="K180">
            <v>0</v>
          </cell>
          <cell r="L180">
            <v>86.773185141862669</v>
          </cell>
          <cell r="M180">
            <v>632467.36</v>
          </cell>
        </row>
        <row r="181">
          <cell r="A181" t="str">
            <v>14.0064.000</v>
          </cell>
          <cell r="B181" t="str">
            <v>14.</v>
          </cell>
          <cell r="C181" t="str">
            <v xml:space="preserve">CONST. PARQUE INFANTIL Y TINGLADO CAMPO </v>
          </cell>
          <cell r="D181">
            <v>893314</v>
          </cell>
          <cell r="E181">
            <v>19017.39</v>
          </cell>
          <cell r="F181">
            <v>912331.39</v>
          </cell>
          <cell r="G181">
            <v>428941.58</v>
          </cell>
          <cell r="H181">
            <v>428941.58</v>
          </cell>
          <cell r="I181">
            <v>428941.58</v>
          </cell>
          <cell r="J181">
            <v>428941.58</v>
          </cell>
          <cell r="K181">
            <v>0</v>
          </cell>
          <cell r="L181">
            <v>47.015983961704968</v>
          </cell>
          <cell r="M181">
            <v>483389.81</v>
          </cell>
        </row>
        <row r="182">
          <cell r="A182" t="str">
            <v>14.0065.000</v>
          </cell>
          <cell r="B182" t="str">
            <v>14.</v>
          </cell>
          <cell r="C182" t="str">
            <v xml:space="preserve">CONST. CAMPO DEPORTIVO CESPED SINTETICO </v>
          </cell>
          <cell r="D182">
            <v>1048002</v>
          </cell>
          <cell r="E182">
            <v>1300203.72</v>
          </cell>
          <cell r="F182">
            <v>2348205.7200000002</v>
          </cell>
          <cell r="G182">
            <v>2348205.7200000002</v>
          </cell>
          <cell r="H182">
            <v>2348205.7200000002</v>
          </cell>
          <cell r="I182">
            <v>2348205.7200000002</v>
          </cell>
          <cell r="J182">
            <v>2348205.7200000002</v>
          </cell>
          <cell r="K182">
            <v>0</v>
          </cell>
          <cell r="L182">
            <v>100</v>
          </cell>
          <cell r="M182">
            <v>0</v>
          </cell>
        </row>
        <row r="183">
          <cell r="A183" t="str">
            <v>14.0067.000</v>
          </cell>
          <cell r="B183" t="str">
            <v>14.</v>
          </cell>
          <cell r="C183" t="str">
            <v xml:space="preserve">CONST. TINGLADO CAMPO DEPORTIVO BARRIO </v>
          </cell>
          <cell r="D183">
            <v>387451</v>
          </cell>
          <cell r="E183">
            <v>124546.8</v>
          </cell>
          <cell r="F183">
            <v>511997.8</v>
          </cell>
          <cell r="G183">
            <v>494077.39</v>
          </cell>
          <cell r="H183">
            <v>494077.39</v>
          </cell>
          <cell r="I183">
            <v>494077.39</v>
          </cell>
          <cell r="J183">
            <v>494077.39</v>
          </cell>
          <cell r="K183">
            <v>0</v>
          </cell>
          <cell r="L183">
            <v>96.499904882403797</v>
          </cell>
          <cell r="M183">
            <v>17920.41</v>
          </cell>
        </row>
        <row r="184">
          <cell r="A184" t="str">
            <v>14.0068.000</v>
          </cell>
          <cell r="B184" t="str">
            <v>14.</v>
          </cell>
          <cell r="C184" t="str">
            <v xml:space="preserve">CONST. CAMPO DEPORTIVO CESPED SINTETICO </v>
          </cell>
          <cell r="D184">
            <v>1243393</v>
          </cell>
          <cell r="E184">
            <v>1345417.32</v>
          </cell>
          <cell r="F184">
            <v>2588810.3199999998</v>
          </cell>
          <cell r="G184">
            <v>2231116.2599999998</v>
          </cell>
          <cell r="H184">
            <v>2231116.2599999998</v>
          </cell>
          <cell r="I184">
            <v>2231116.2599999998</v>
          </cell>
          <cell r="J184">
            <v>2231116.2599999998</v>
          </cell>
          <cell r="K184">
            <v>0</v>
          </cell>
          <cell r="L184">
            <v>86.183071921623053</v>
          </cell>
          <cell r="M184">
            <v>357694.06</v>
          </cell>
        </row>
        <row r="185">
          <cell r="A185" t="str">
            <v>14.0069.000</v>
          </cell>
          <cell r="B185" t="str">
            <v>14.</v>
          </cell>
          <cell r="C185" t="str">
            <v xml:space="preserve">CONST. CENTRO DE ACOGIDA Y REFUGIO </v>
          </cell>
          <cell r="D185">
            <v>2886886</v>
          </cell>
          <cell r="E185">
            <v>547183.16</v>
          </cell>
          <cell r="F185">
            <v>3434069.16</v>
          </cell>
          <cell r="G185">
            <v>3434069.16</v>
          </cell>
          <cell r="H185">
            <v>3434069.16</v>
          </cell>
          <cell r="I185">
            <v>3434069.16</v>
          </cell>
          <cell r="J185">
            <v>3434069.16</v>
          </cell>
          <cell r="K185">
            <v>0</v>
          </cell>
          <cell r="L185">
            <v>100</v>
          </cell>
          <cell r="M185">
            <v>0</v>
          </cell>
        </row>
        <row r="186">
          <cell r="A186" t="str">
            <v>14.0070.000</v>
          </cell>
          <cell r="B186" t="str">
            <v>14.</v>
          </cell>
          <cell r="C186" t="str">
            <v>CONST. INTERNADO COLEGIO POTOLO</v>
          </cell>
          <cell r="D186">
            <v>2794792</v>
          </cell>
          <cell r="E186">
            <v>289725.48</v>
          </cell>
          <cell r="F186">
            <v>3084517.48</v>
          </cell>
          <cell r="G186">
            <v>2866412.8</v>
          </cell>
          <cell r="H186">
            <v>2866412.8</v>
          </cell>
          <cell r="I186">
            <v>2866412.8</v>
          </cell>
          <cell r="J186">
            <v>2866412.8</v>
          </cell>
          <cell r="K186">
            <v>0</v>
          </cell>
          <cell r="L186">
            <v>92.929050283741631</v>
          </cell>
          <cell r="M186">
            <v>218104.68</v>
          </cell>
        </row>
        <row r="187">
          <cell r="A187" t="str">
            <v>14.0071.000</v>
          </cell>
          <cell r="B187" t="str">
            <v>14.</v>
          </cell>
          <cell r="C187" t="str">
            <v>CONST. UNIDAD EDUCATIVA SINAI</v>
          </cell>
          <cell r="D187">
            <v>3755369</v>
          </cell>
          <cell r="E187">
            <v>1251790.06</v>
          </cell>
          <cell r="F187">
            <v>5007159.0599999996</v>
          </cell>
          <cell r="G187">
            <v>2231940</v>
          </cell>
          <cell r="H187">
            <v>2231940</v>
          </cell>
          <cell r="I187">
            <v>2231940</v>
          </cell>
          <cell r="J187">
            <v>2231940</v>
          </cell>
          <cell r="K187">
            <v>0</v>
          </cell>
          <cell r="L187">
            <v>44.574977013013047</v>
          </cell>
          <cell r="M187">
            <v>2775219.06</v>
          </cell>
        </row>
        <row r="188">
          <cell r="A188" t="str">
            <v>14.0072.000</v>
          </cell>
          <cell r="B188" t="str">
            <v>14.</v>
          </cell>
          <cell r="C188" t="str">
            <v xml:space="preserve">CONST. CENTRO DE SALUD AMBULATORIO </v>
          </cell>
          <cell r="D188">
            <v>1207022</v>
          </cell>
          <cell r="E188">
            <v>777456.54</v>
          </cell>
          <cell r="F188">
            <v>1984478.54</v>
          </cell>
          <cell r="G188">
            <v>1984475.82</v>
          </cell>
          <cell r="H188">
            <v>1984475.82</v>
          </cell>
          <cell r="I188">
            <v>1984475.82</v>
          </cell>
          <cell r="J188">
            <v>1984475.82</v>
          </cell>
          <cell r="K188">
            <v>0</v>
          </cell>
          <cell r="L188">
            <v>99.999862936285524</v>
          </cell>
          <cell r="M188">
            <v>2.72</v>
          </cell>
        </row>
        <row r="189">
          <cell r="A189" t="str">
            <v>14.0075.000</v>
          </cell>
          <cell r="B189" t="str">
            <v>14.</v>
          </cell>
          <cell r="C189" t="str">
            <v xml:space="preserve">CONST. PAVIMENTO RIGIDO ALEGRIA LA 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</row>
        <row r="190">
          <cell r="A190" t="str">
            <v/>
          </cell>
          <cell r="B190" t="str">
            <v>Total 14</v>
          </cell>
          <cell r="C190"/>
          <cell r="D190">
            <v>59048024</v>
          </cell>
          <cell r="E190">
            <v>50070435.119999997</v>
          </cell>
          <cell r="F190">
            <v>109118459.12</v>
          </cell>
          <cell r="G190">
            <v>93611384.890000001</v>
          </cell>
          <cell r="H190">
            <v>93611384.890000001</v>
          </cell>
          <cell r="I190">
            <v>93611384.890000001</v>
          </cell>
          <cell r="J190">
            <v>93611384.890000001</v>
          </cell>
          <cell r="K190">
            <v>0</v>
          </cell>
          <cell r="L190"/>
          <cell r="M190">
            <v>15507074.230000002</v>
          </cell>
        </row>
        <row r="191">
          <cell r="A191" t="str">
            <v>15.0000.080</v>
          </cell>
          <cell r="B191" t="str">
            <v>15.</v>
          </cell>
          <cell r="C191" t="str">
            <v xml:space="preserve">PROGRAMA DE SANEAMIENTO BÁSICO E HIGIENE - </v>
          </cell>
          <cell r="D191">
            <v>1272939</v>
          </cell>
          <cell r="E191">
            <v>-165216</v>
          </cell>
          <cell r="F191">
            <v>1107723</v>
          </cell>
          <cell r="G191">
            <v>1013523.55</v>
          </cell>
          <cell r="H191">
            <v>1013523.55</v>
          </cell>
          <cell r="I191">
            <v>1013523.55</v>
          </cell>
          <cell r="J191">
            <v>1013523.55</v>
          </cell>
          <cell r="K191">
            <v>0</v>
          </cell>
          <cell r="L191">
            <v>91.496118614491166</v>
          </cell>
          <cell r="M191">
            <v>94199.45</v>
          </cell>
        </row>
        <row r="192">
          <cell r="A192" t="str">
            <v>15.0001.000</v>
          </cell>
          <cell r="B192" t="str">
            <v>15.</v>
          </cell>
          <cell r="C192" t="str">
            <v xml:space="preserve">EXPLOR. Y PERFORACION DE POZOS DE AGUAS </v>
          </cell>
          <cell r="D192">
            <v>8511532</v>
          </cell>
          <cell r="E192">
            <v>-743198.22</v>
          </cell>
          <cell r="F192">
            <v>7768333.7800000003</v>
          </cell>
          <cell r="G192">
            <v>6752629.1799999997</v>
          </cell>
          <cell r="H192">
            <v>6752629.1799999997</v>
          </cell>
          <cell r="I192">
            <v>6752629.1799999997</v>
          </cell>
          <cell r="J192">
            <v>6752629.1799999997</v>
          </cell>
          <cell r="K192">
            <v>0</v>
          </cell>
          <cell r="L192">
            <v>86.925064901111909</v>
          </cell>
          <cell r="M192">
            <v>1015704.6</v>
          </cell>
        </row>
        <row r="193">
          <cell r="A193" t="str">
            <v/>
          </cell>
          <cell r="B193" t="str">
            <v>Total 15</v>
          </cell>
          <cell r="C193"/>
          <cell r="D193">
            <v>9784471</v>
          </cell>
          <cell r="E193">
            <v>-908414.22</v>
          </cell>
          <cell r="F193">
            <v>8876056.7800000012</v>
          </cell>
          <cell r="G193">
            <v>7766152.7299999995</v>
          </cell>
          <cell r="H193">
            <v>7766152.7299999995</v>
          </cell>
          <cell r="I193">
            <v>7766152.7299999995</v>
          </cell>
          <cell r="J193">
            <v>7766152.7299999995</v>
          </cell>
          <cell r="K193">
            <v>0</v>
          </cell>
          <cell r="L193"/>
          <cell r="M193">
            <v>1109904.05</v>
          </cell>
        </row>
        <row r="194">
          <cell r="A194" t="str">
            <v>16.0000.050</v>
          </cell>
          <cell r="B194" t="str">
            <v>16.</v>
          </cell>
          <cell r="C194" t="str">
            <v xml:space="preserve">FORTALECIMIENTO DE LA PARTICIPACIÓN Y </v>
          </cell>
          <cell r="D194">
            <v>200000</v>
          </cell>
          <cell r="E194">
            <v>-142542.5</v>
          </cell>
          <cell r="F194">
            <v>57457.5</v>
          </cell>
          <cell r="G194">
            <v>38403.5</v>
          </cell>
          <cell r="H194">
            <v>38403.5</v>
          </cell>
          <cell r="I194">
            <v>38403.5</v>
          </cell>
          <cell r="J194">
            <v>38403.5</v>
          </cell>
          <cell r="K194">
            <v>0</v>
          </cell>
          <cell r="L194">
            <v>66.838097724404989</v>
          </cell>
          <cell r="M194">
            <v>19054</v>
          </cell>
        </row>
        <row r="195">
          <cell r="A195" t="str">
            <v>16.0000.081</v>
          </cell>
          <cell r="B195" t="str">
            <v>16.</v>
          </cell>
          <cell r="C195" t="str">
            <v xml:space="preserve">PROGRAMA APOYO A LA INFANCIA, NIÑEZ Y </v>
          </cell>
          <cell r="D195">
            <v>0</v>
          </cell>
          <cell r="E195">
            <v>146356</v>
          </cell>
          <cell r="F195">
            <v>146356</v>
          </cell>
          <cell r="G195">
            <v>142318</v>
          </cell>
          <cell r="H195">
            <v>142318</v>
          </cell>
          <cell r="I195">
            <v>142318</v>
          </cell>
          <cell r="J195">
            <v>142318</v>
          </cell>
          <cell r="K195">
            <v>0</v>
          </cell>
          <cell r="L195">
            <v>97.240974063243044</v>
          </cell>
          <cell r="M195">
            <v>4038</v>
          </cell>
        </row>
        <row r="196">
          <cell r="A196" t="str">
            <v>16.0000.083</v>
          </cell>
          <cell r="B196" t="str">
            <v>16.</v>
          </cell>
          <cell r="C196" t="str">
            <v xml:space="preserve">PROGRAMA FORTALECIMIENTO ENTIDADES </v>
          </cell>
          <cell r="D196">
            <v>2855334</v>
          </cell>
          <cell r="E196">
            <v>-323393</v>
          </cell>
          <cell r="F196">
            <v>2531941</v>
          </cell>
          <cell r="G196">
            <v>2421248.54</v>
          </cell>
          <cell r="H196">
            <v>2421248.54</v>
          </cell>
          <cell r="I196">
            <v>2421248.54</v>
          </cell>
          <cell r="J196">
            <v>2421248.54</v>
          </cell>
          <cell r="K196">
            <v>0</v>
          </cell>
          <cell r="L196">
            <v>95.628158002101941</v>
          </cell>
          <cell r="M196">
            <v>110692.46</v>
          </cell>
        </row>
        <row r="197">
          <cell r="A197" t="str">
            <v/>
          </cell>
          <cell r="B197" t="str">
            <v>Total 16</v>
          </cell>
          <cell r="C197"/>
          <cell r="D197">
            <v>3055334</v>
          </cell>
          <cell r="E197">
            <v>-319579.5</v>
          </cell>
          <cell r="F197">
            <v>2735754.5</v>
          </cell>
          <cell r="G197">
            <v>2601970.04</v>
          </cell>
          <cell r="H197">
            <v>2601970.04</v>
          </cell>
          <cell r="I197">
            <v>2601970.04</v>
          </cell>
          <cell r="J197">
            <v>2601970.04</v>
          </cell>
          <cell r="K197">
            <v>0</v>
          </cell>
          <cell r="L197"/>
          <cell r="M197">
            <v>133784.46000000002</v>
          </cell>
        </row>
        <row r="198">
          <cell r="A198" t="str">
            <v>18.0001.000</v>
          </cell>
          <cell r="B198" t="str">
            <v>18.</v>
          </cell>
          <cell r="C198" t="str">
            <v xml:space="preserve">CONST. Y ELAB. ESTATUTO AUTONOMICO DPTAL </v>
          </cell>
          <cell r="D198">
            <v>1161944</v>
          </cell>
          <cell r="E198">
            <v>323015</v>
          </cell>
          <cell r="F198">
            <v>1484959</v>
          </cell>
          <cell r="G198">
            <v>1450456.33</v>
          </cell>
          <cell r="H198">
            <v>1450456.33</v>
          </cell>
          <cell r="I198">
            <v>1450456.33</v>
          </cell>
          <cell r="J198">
            <v>1450456.33</v>
          </cell>
          <cell r="K198">
            <v>0</v>
          </cell>
          <cell r="L198">
            <v>97.676523728937966</v>
          </cell>
          <cell r="M198">
            <v>34502.67</v>
          </cell>
        </row>
        <row r="199">
          <cell r="A199" t="str">
            <v/>
          </cell>
          <cell r="B199" t="str">
            <v>Total 18</v>
          </cell>
          <cell r="C199"/>
          <cell r="D199">
            <v>1161944</v>
          </cell>
          <cell r="E199">
            <v>323015</v>
          </cell>
          <cell r="F199">
            <v>1484959</v>
          </cell>
          <cell r="G199">
            <v>1450456.33</v>
          </cell>
          <cell r="H199">
            <v>1450456.33</v>
          </cell>
          <cell r="I199">
            <v>1450456.33</v>
          </cell>
          <cell r="J199">
            <v>1450456.33</v>
          </cell>
          <cell r="K199">
            <v>0</v>
          </cell>
          <cell r="L199"/>
          <cell r="M199">
            <v>34502.67</v>
          </cell>
        </row>
        <row r="200">
          <cell r="A200" t="str">
            <v>19.0000.001</v>
          </cell>
          <cell r="B200" t="str">
            <v>19.</v>
          </cell>
          <cell r="C200" t="str">
            <v>SECRETARIA DE DESARROLLO SOCIAL</v>
          </cell>
          <cell r="D200">
            <v>440000</v>
          </cell>
          <cell r="E200">
            <v>-233886</v>
          </cell>
          <cell r="F200">
            <v>206114</v>
          </cell>
          <cell r="G200">
            <v>160343.22</v>
          </cell>
          <cell r="H200">
            <v>160343.22</v>
          </cell>
          <cell r="I200">
            <v>160343.22</v>
          </cell>
          <cell r="J200">
            <v>160343.22</v>
          </cell>
          <cell r="K200">
            <v>0</v>
          </cell>
          <cell r="L200">
            <v>77.793463811288902</v>
          </cell>
          <cell r="M200">
            <v>45770.78</v>
          </cell>
        </row>
        <row r="201">
          <cell r="A201" t="str">
            <v>19.0000.070</v>
          </cell>
          <cell r="B201" t="str">
            <v>19.</v>
          </cell>
          <cell r="C201" t="str">
            <v xml:space="preserve">PROGRAMA INTERCULTURALIDAD (APOYO A </v>
          </cell>
          <cell r="D201">
            <v>3331462</v>
          </cell>
          <cell r="E201">
            <v>286873.67</v>
          </cell>
          <cell r="F201">
            <v>3618335.67</v>
          </cell>
          <cell r="G201">
            <v>3380713.19</v>
          </cell>
          <cell r="H201">
            <v>3380713.19</v>
          </cell>
          <cell r="I201">
            <v>3380713.19</v>
          </cell>
          <cell r="J201">
            <v>3380713.19</v>
          </cell>
          <cell r="K201">
            <v>0</v>
          </cell>
          <cell r="L201">
            <v>93.432823771156649</v>
          </cell>
          <cell r="M201">
            <v>237622.48</v>
          </cell>
        </row>
        <row r="202">
          <cell r="A202" t="str">
            <v>19.0000.071</v>
          </cell>
          <cell r="B202" t="str">
            <v>19.</v>
          </cell>
          <cell r="C202" t="str">
            <v xml:space="preserve">PROGRAMA PREMIO JUANA AZURDUY Y MANUAL </v>
          </cell>
          <cell r="D202">
            <v>161936</v>
          </cell>
          <cell r="E202">
            <v>-87824</v>
          </cell>
          <cell r="F202">
            <v>74112</v>
          </cell>
          <cell r="G202">
            <v>67676</v>
          </cell>
          <cell r="H202">
            <v>67676</v>
          </cell>
          <cell r="I202">
            <v>67676</v>
          </cell>
          <cell r="J202">
            <v>67676</v>
          </cell>
          <cell r="K202">
            <v>0</v>
          </cell>
          <cell r="L202">
            <v>91.315846286701202</v>
          </cell>
          <cell r="M202">
            <v>6436</v>
          </cell>
        </row>
        <row r="203">
          <cell r="A203" t="str">
            <v>19.0000.080</v>
          </cell>
          <cell r="B203" t="str">
            <v>19.</v>
          </cell>
          <cell r="C203" t="str">
            <v xml:space="preserve">DIRECCION DE ATENCION A LA PERSONA CON </v>
          </cell>
          <cell r="D203">
            <v>2882000</v>
          </cell>
          <cell r="E203">
            <v>-1031483.5</v>
          </cell>
          <cell r="F203">
            <v>1850516.5</v>
          </cell>
          <cell r="G203">
            <v>1679209.78</v>
          </cell>
          <cell r="H203">
            <v>1679209.78</v>
          </cell>
          <cell r="I203">
            <v>1679209.78</v>
          </cell>
          <cell r="J203">
            <v>1679209.78</v>
          </cell>
          <cell r="K203">
            <v>0</v>
          </cell>
          <cell r="L203">
            <v>90.742761818119433</v>
          </cell>
          <cell r="M203">
            <v>171306.72</v>
          </cell>
        </row>
        <row r="204">
          <cell r="A204" t="str">
            <v>19.0000.081</v>
          </cell>
          <cell r="B204" t="str">
            <v>19.</v>
          </cell>
          <cell r="C204" t="str">
            <v>PROGRAMA DE IGUALDAD Y OPORTUNIDADES-</v>
          </cell>
          <cell r="D204">
            <v>1200000</v>
          </cell>
          <cell r="E204">
            <v>-125205</v>
          </cell>
          <cell r="F204">
            <v>1074795</v>
          </cell>
          <cell r="G204">
            <v>1030227.4</v>
          </cell>
          <cell r="H204">
            <v>1030227.4</v>
          </cell>
          <cell r="I204">
            <v>1030227.4</v>
          </cell>
          <cell r="J204">
            <v>1030227.4</v>
          </cell>
          <cell r="K204">
            <v>0</v>
          </cell>
          <cell r="L204">
            <v>95.853385994538499</v>
          </cell>
          <cell r="M204">
            <v>44567.6</v>
          </cell>
        </row>
        <row r="205">
          <cell r="A205" t="str">
            <v>19.0000.083</v>
          </cell>
          <cell r="B205" t="str">
            <v>19.</v>
          </cell>
          <cell r="C205" t="str">
            <v>PROGRAMA DE GESTION EDUCATIVA</v>
          </cell>
          <cell r="D205">
            <v>1500000</v>
          </cell>
          <cell r="E205">
            <v>-869741</v>
          </cell>
          <cell r="F205">
            <v>630259</v>
          </cell>
          <cell r="G205">
            <v>564994.71</v>
          </cell>
          <cell r="H205">
            <v>564994.71</v>
          </cell>
          <cell r="I205">
            <v>564994.71</v>
          </cell>
          <cell r="J205">
            <v>564994.71</v>
          </cell>
          <cell r="K205">
            <v>0</v>
          </cell>
          <cell r="L205">
            <v>89.644846007752363</v>
          </cell>
          <cell r="M205">
            <v>65264.29</v>
          </cell>
        </row>
        <row r="206">
          <cell r="A206" t="str">
            <v>19.0000.088</v>
          </cell>
          <cell r="B206" t="str">
            <v>19.</v>
          </cell>
          <cell r="C206" t="str">
            <v>PROGRAMA DESCOLONIZACION</v>
          </cell>
          <cell r="D206">
            <v>996602</v>
          </cell>
          <cell r="E206">
            <v>-467300</v>
          </cell>
          <cell r="F206">
            <v>529302</v>
          </cell>
          <cell r="G206">
            <v>462800.12</v>
          </cell>
          <cell r="H206">
            <v>462800.12</v>
          </cell>
          <cell r="I206">
            <v>462800.12</v>
          </cell>
          <cell r="J206">
            <v>462800.12</v>
          </cell>
          <cell r="K206">
            <v>0</v>
          </cell>
          <cell r="L206">
            <v>87.435928827021243</v>
          </cell>
          <cell r="M206">
            <v>66501.88</v>
          </cell>
        </row>
        <row r="207">
          <cell r="A207" t="str">
            <v>19.0000.089</v>
          </cell>
          <cell r="B207" t="str">
            <v>19.</v>
          </cell>
          <cell r="C207" t="str">
            <v xml:space="preserve">PROGRAMA FORTALECIMIENTO A </v>
          </cell>
          <cell r="D207">
            <v>1500000</v>
          </cell>
          <cell r="E207">
            <v>-361721.5</v>
          </cell>
          <cell r="F207">
            <v>1138278.5</v>
          </cell>
          <cell r="G207">
            <v>935105.52</v>
          </cell>
          <cell r="H207">
            <v>935105.52</v>
          </cell>
          <cell r="I207">
            <v>935105.52</v>
          </cell>
          <cell r="J207">
            <v>935105.52</v>
          </cell>
          <cell r="K207">
            <v>0</v>
          </cell>
          <cell r="L207">
            <v>82.15085499726122</v>
          </cell>
          <cell r="M207">
            <v>203172.98</v>
          </cell>
        </row>
        <row r="208">
          <cell r="A208" t="str">
            <v>19.0001.000</v>
          </cell>
          <cell r="B208" t="str">
            <v>19.</v>
          </cell>
          <cell r="C208" t="str">
            <v xml:space="preserve">IMPLEM. TALLERES DE CAPACITACION TECNICA </v>
          </cell>
          <cell r="D208">
            <v>4000000</v>
          </cell>
          <cell r="E208">
            <v>-2398983.42</v>
          </cell>
          <cell r="F208">
            <v>1601016.58</v>
          </cell>
          <cell r="G208">
            <v>1439631.54</v>
          </cell>
          <cell r="H208">
            <v>1439631.54</v>
          </cell>
          <cell r="I208">
            <v>1439631.54</v>
          </cell>
          <cell r="J208">
            <v>1439631.54</v>
          </cell>
          <cell r="K208">
            <v>0</v>
          </cell>
          <cell r="L208">
            <v>89.919839555940143</v>
          </cell>
          <cell r="M208">
            <v>161385.04</v>
          </cell>
        </row>
        <row r="209">
          <cell r="A209" t="str">
            <v>19.0002.000</v>
          </cell>
          <cell r="B209" t="str">
            <v>19.</v>
          </cell>
          <cell r="C209" t="str">
            <v xml:space="preserve">FORTAL. AL CONSEJO DEPARTAMENTAL DE </v>
          </cell>
          <cell r="D209">
            <v>0</v>
          </cell>
          <cell r="E209">
            <v>1000000</v>
          </cell>
          <cell r="F209">
            <v>1000000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1000000</v>
          </cell>
        </row>
        <row r="210">
          <cell r="A210" t="str">
            <v/>
          </cell>
          <cell r="B210" t="str">
            <v>Total 19</v>
          </cell>
          <cell r="C210"/>
          <cell r="D210">
            <v>16012000</v>
          </cell>
          <cell r="E210">
            <v>-4289270.75</v>
          </cell>
          <cell r="F210">
            <v>11722729.25</v>
          </cell>
          <cell r="G210">
            <v>9720701.4800000004</v>
          </cell>
          <cell r="H210">
            <v>9720701.4800000004</v>
          </cell>
          <cell r="I210">
            <v>9720701.4800000004</v>
          </cell>
          <cell r="J210">
            <v>9720701.4800000004</v>
          </cell>
          <cell r="K210">
            <v>0</v>
          </cell>
          <cell r="L210"/>
          <cell r="M210">
            <v>2002027.77</v>
          </cell>
        </row>
        <row r="211">
          <cell r="A211" t="str">
            <v>20.0000.001</v>
          </cell>
          <cell r="B211" t="str">
            <v>20.</v>
          </cell>
          <cell r="C211" t="str">
            <v xml:space="preserve">SECRETARIA DE HIDROCARBUROS, ENERGIA Y </v>
          </cell>
          <cell r="D211">
            <v>500000</v>
          </cell>
          <cell r="E211">
            <v>-20000</v>
          </cell>
          <cell r="F211">
            <v>480000</v>
          </cell>
          <cell r="G211">
            <v>448508.46</v>
          </cell>
          <cell r="H211">
            <v>448508.46</v>
          </cell>
          <cell r="I211">
            <v>448508.46</v>
          </cell>
          <cell r="J211">
            <v>448508.46</v>
          </cell>
          <cell r="K211">
            <v>0</v>
          </cell>
          <cell r="L211">
            <v>93.439262499999998</v>
          </cell>
          <cell r="M211">
            <v>31491.54</v>
          </cell>
        </row>
        <row r="212">
          <cell r="A212" t="str">
            <v>20.0000.080</v>
          </cell>
          <cell r="B212" t="str">
            <v>20.</v>
          </cell>
          <cell r="C212" t="str">
            <v xml:space="preserve">PROGRAMA DE FORTALECIMIENTO DEL SECTOR </v>
          </cell>
          <cell r="D212">
            <v>1290500</v>
          </cell>
          <cell r="E212">
            <v>-745222.4</v>
          </cell>
          <cell r="F212">
            <v>545277.6</v>
          </cell>
          <cell r="G212">
            <v>414381.03</v>
          </cell>
          <cell r="H212">
            <v>414381.03</v>
          </cell>
          <cell r="I212">
            <v>414381.03</v>
          </cell>
          <cell r="J212">
            <v>414381.03</v>
          </cell>
          <cell r="K212">
            <v>0</v>
          </cell>
          <cell r="L212">
            <v>75.994508118433615</v>
          </cell>
          <cell r="M212">
            <v>130896.57</v>
          </cell>
        </row>
        <row r="213">
          <cell r="A213" t="str">
            <v/>
          </cell>
          <cell r="B213" t="str">
            <v>Total 20</v>
          </cell>
          <cell r="C213"/>
          <cell r="D213">
            <v>1790500</v>
          </cell>
          <cell r="E213">
            <v>-765222.40000000002</v>
          </cell>
          <cell r="F213">
            <v>1025277.6</v>
          </cell>
          <cell r="G213">
            <v>862889.49</v>
          </cell>
          <cell r="H213">
            <v>862889.49</v>
          </cell>
          <cell r="I213">
            <v>862889.49</v>
          </cell>
          <cell r="J213">
            <v>862889.49</v>
          </cell>
          <cell r="K213">
            <v>0</v>
          </cell>
          <cell r="L213"/>
          <cell r="M213">
            <v>162388.11000000002</v>
          </cell>
        </row>
        <row r="214">
          <cell r="A214" t="str">
            <v>25.0000.060</v>
          </cell>
          <cell r="B214" t="str">
            <v>25.</v>
          </cell>
          <cell r="C214" t="str">
            <v>DEFENSA Y PROTECCIÓN DE LA MUJER - IDH D.S.</v>
          </cell>
          <cell r="D214">
            <v>4154159</v>
          </cell>
          <cell r="E214">
            <v>-1488477.14</v>
          </cell>
          <cell r="F214">
            <v>2665681.86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2665681.86</v>
          </cell>
        </row>
        <row r="215">
          <cell r="A215" t="str">
            <v/>
          </cell>
          <cell r="B215" t="str">
            <v>Total 25</v>
          </cell>
          <cell r="C215"/>
          <cell r="D215">
            <v>4154159</v>
          </cell>
          <cell r="E215">
            <v>-1488477.14</v>
          </cell>
          <cell r="F215">
            <v>2665681.86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/>
          <cell r="M215">
            <v>2665681.86</v>
          </cell>
        </row>
        <row r="216">
          <cell r="A216" t="str">
            <v>40.0000.016</v>
          </cell>
          <cell r="B216" t="str">
            <v>40.</v>
          </cell>
          <cell r="C216" t="str">
            <v>INSTITUTO PSIQUIATRICO GREGORIO PACHECO</v>
          </cell>
          <cell r="D216">
            <v>1692650</v>
          </cell>
          <cell r="E216">
            <v>571189.93999999994</v>
          </cell>
          <cell r="F216">
            <v>2263839.94</v>
          </cell>
          <cell r="G216">
            <v>2017302.17</v>
          </cell>
          <cell r="H216">
            <v>2017302.17</v>
          </cell>
          <cell r="I216">
            <v>2017302.17</v>
          </cell>
          <cell r="J216">
            <v>2017302.17</v>
          </cell>
          <cell r="K216">
            <v>0</v>
          </cell>
          <cell r="L216">
            <v>89.109752609100099</v>
          </cell>
          <cell r="M216">
            <v>246537.77</v>
          </cell>
        </row>
        <row r="217">
          <cell r="A217" t="str">
            <v>40.0000.017</v>
          </cell>
          <cell r="B217" t="str">
            <v>40.</v>
          </cell>
          <cell r="C217" t="str">
            <v>INSTITUTO PSICOPEDAGOGICO SAN JUAN DE DIOS</v>
          </cell>
          <cell r="D217">
            <v>1400000</v>
          </cell>
          <cell r="E217">
            <v>240385.57</v>
          </cell>
          <cell r="F217">
            <v>1640385.57</v>
          </cell>
          <cell r="G217">
            <v>1507834.97</v>
          </cell>
          <cell r="H217">
            <v>1507834.97</v>
          </cell>
          <cell r="I217">
            <v>1507834.97</v>
          </cell>
          <cell r="J217">
            <v>1507834.97</v>
          </cell>
          <cell r="K217">
            <v>0</v>
          </cell>
          <cell r="L217">
            <v>91.919546085741288</v>
          </cell>
          <cell r="M217">
            <v>132550.6</v>
          </cell>
        </row>
        <row r="218">
          <cell r="A218" t="str">
            <v>40.0000.018</v>
          </cell>
          <cell r="B218" t="str">
            <v>40.</v>
          </cell>
          <cell r="C218" t="str">
            <v>SERVICIO DEPARTAMENTAL DE SALUD-</v>
          </cell>
          <cell r="D218">
            <v>1100000</v>
          </cell>
          <cell r="E218">
            <v>309153.01</v>
          </cell>
          <cell r="F218">
            <v>1409153.01</v>
          </cell>
          <cell r="G218">
            <v>1276327.99</v>
          </cell>
          <cell r="H218">
            <v>1276327.99</v>
          </cell>
          <cell r="I218">
            <v>1276327.99</v>
          </cell>
          <cell r="J218">
            <v>1276327.99</v>
          </cell>
          <cell r="K218">
            <v>0</v>
          </cell>
          <cell r="L218">
            <v>90.574123671637338</v>
          </cell>
          <cell r="M218">
            <v>132825.01999999999</v>
          </cell>
        </row>
        <row r="219">
          <cell r="A219" t="str">
            <v>40.0000.020</v>
          </cell>
          <cell r="B219" t="str">
            <v>40.</v>
          </cell>
          <cell r="C219" t="str">
            <v>SERVICIO DEPARTAMENTAL DE SALUD</v>
          </cell>
          <cell r="D219">
            <v>194898239</v>
          </cell>
          <cell r="E219">
            <v>27111621</v>
          </cell>
          <cell r="F219">
            <v>222009860</v>
          </cell>
          <cell r="G219">
            <v>221175541.88</v>
          </cell>
          <cell r="H219">
            <v>221175541.88</v>
          </cell>
          <cell r="I219">
            <v>221175541.88</v>
          </cell>
          <cell r="J219">
            <v>221175541.88</v>
          </cell>
          <cell r="K219">
            <v>0</v>
          </cell>
          <cell r="L219">
            <v>99.624197718065318</v>
          </cell>
          <cell r="M219">
            <v>834318.12</v>
          </cell>
        </row>
        <row r="220">
          <cell r="A220" t="str">
            <v>40.0000.021</v>
          </cell>
          <cell r="B220" t="str">
            <v>40.</v>
          </cell>
          <cell r="C220" t="str">
            <v>INSTITUTO.PSICOPEDAGOGICO SAN JUAN DE DIOS</v>
          </cell>
          <cell r="D220">
            <v>2446832</v>
          </cell>
          <cell r="E220">
            <v>0</v>
          </cell>
          <cell r="F220">
            <v>2446832</v>
          </cell>
          <cell r="G220">
            <v>2204349.2799999998</v>
          </cell>
          <cell r="H220">
            <v>2204349.2799999998</v>
          </cell>
          <cell r="I220">
            <v>2204349.2799999998</v>
          </cell>
          <cell r="J220">
            <v>2204349.2799999998</v>
          </cell>
          <cell r="K220">
            <v>0</v>
          </cell>
          <cell r="L220">
            <v>90.089931797524315</v>
          </cell>
          <cell r="M220">
            <v>242482.72</v>
          </cell>
        </row>
        <row r="221">
          <cell r="A221" t="str">
            <v>40.0000.022</v>
          </cell>
          <cell r="B221" t="str">
            <v>40.</v>
          </cell>
          <cell r="C221" t="str">
            <v xml:space="preserve">INSITUTO INSTITUTO PSIQUIATRICO GREGORIO </v>
          </cell>
          <cell r="D221">
            <v>3712900</v>
          </cell>
          <cell r="E221">
            <v>0</v>
          </cell>
          <cell r="F221">
            <v>3712900</v>
          </cell>
          <cell r="G221">
            <v>3689417.05</v>
          </cell>
          <cell r="H221">
            <v>3689417.05</v>
          </cell>
          <cell r="I221">
            <v>3689417.05</v>
          </cell>
          <cell r="J221">
            <v>3689417.05</v>
          </cell>
          <cell r="K221">
            <v>0</v>
          </cell>
          <cell r="L221">
            <v>99.367530771095375</v>
          </cell>
          <cell r="M221">
            <v>23482.95</v>
          </cell>
        </row>
        <row r="222">
          <cell r="A222" t="str">
            <v>40.0000.023</v>
          </cell>
          <cell r="B222" t="str">
            <v>40.</v>
          </cell>
          <cell r="C222" t="str">
            <v>INSTITUTO. PSIQUIATRICO GREGORIO PACHECO</v>
          </cell>
          <cell r="D222">
            <v>1000000</v>
          </cell>
          <cell r="E222">
            <v>0</v>
          </cell>
          <cell r="F222">
            <v>1000000</v>
          </cell>
          <cell r="G222">
            <v>999999.33</v>
          </cell>
          <cell r="H222">
            <v>999999.33</v>
          </cell>
          <cell r="I222">
            <v>999999.33</v>
          </cell>
          <cell r="J222">
            <v>999999.33</v>
          </cell>
          <cell r="K222">
            <v>0</v>
          </cell>
          <cell r="L222">
            <v>99.999932999999999</v>
          </cell>
          <cell r="M222">
            <v>0.67</v>
          </cell>
        </row>
        <row r="223">
          <cell r="A223" t="str">
            <v>40.0000.042</v>
          </cell>
          <cell r="B223" t="str">
            <v>40.</v>
          </cell>
          <cell r="C223" t="str">
            <v>PROGRAMA APOYO A GERENCIAS DE RED</v>
          </cell>
          <cell r="D223">
            <v>750000</v>
          </cell>
          <cell r="E223">
            <v>0</v>
          </cell>
          <cell r="F223">
            <v>750000</v>
          </cell>
          <cell r="G223">
            <v>649836</v>
          </cell>
          <cell r="H223">
            <v>649836</v>
          </cell>
          <cell r="I223">
            <v>649836</v>
          </cell>
          <cell r="J223">
            <v>649836</v>
          </cell>
          <cell r="K223">
            <v>0</v>
          </cell>
          <cell r="L223">
            <v>86.644800000000004</v>
          </cell>
          <cell r="M223">
            <v>100164</v>
          </cell>
        </row>
        <row r="224">
          <cell r="A224" t="str">
            <v>40.0000.043</v>
          </cell>
          <cell r="B224" t="str">
            <v>40.</v>
          </cell>
          <cell r="C224" t="str">
            <v>PROGRAMA SEGURO DEPARTAMENTAL DE SALUD</v>
          </cell>
          <cell r="D224">
            <v>12000000</v>
          </cell>
          <cell r="E224">
            <v>4393761</v>
          </cell>
          <cell r="F224">
            <v>16393761</v>
          </cell>
          <cell r="G224">
            <v>16357904.470000001</v>
          </cell>
          <cell r="H224">
            <v>16357904.470000001</v>
          </cell>
          <cell r="I224">
            <v>16357904.470000001</v>
          </cell>
          <cell r="J224">
            <v>16357904.470000001</v>
          </cell>
          <cell r="K224">
            <v>0</v>
          </cell>
          <cell r="L224">
            <v>99.781279414772484</v>
          </cell>
          <cell r="M224">
            <v>35856.53</v>
          </cell>
        </row>
        <row r="225">
          <cell r="A225" t="str">
            <v>40.0000.070</v>
          </cell>
          <cell r="B225" t="str">
            <v>40.</v>
          </cell>
          <cell r="C225" t="str">
            <v>SERVICIO. DEPARTAMENTAL DE SALUD-</v>
          </cell>
          <cell r="D225">
            <v>1500000</v>
          </cell>
          <cell r="E225">
            <v>0</v>
          </cell>
          <cell r="F225">
            <v>1500000</v>
          </cell>
          <cell r="G225">
            <v>1424969.67</v>
          </cell>
          <cell r="H225">
            <v>1424969.67</v>
          </cell>
          <cell r="I225">
            <v>1424969.67</v>
          </cell>
          <cell r="J225">
            <v>1424969.67</v>
          </cell>
          <cell r="K225">
            <v>0</v>
          </cell>
          <cell r="L225">
            <v>94.997978000000003</v>
          </cell>
          <cell r="M225">
            <v>75030.33</v>
          </cell>
        </row>
        <row r="226">
          <cell r="A226" t="str">
            <v>40.0000.090</v>
          </cell>
          <cell r="B226" t="str">
            <v>40.</v>
          </cell>
          <cell r="C226" t="str">
            <v xml:space="preserve">PROGRAMA APOYO AL SERVICIO DEPARTAMENTAL </v>
          </cell>
          <cell r="D226">
            <v>72880221</v>
          </cell>
          <cell r="E226">
            <v>8206904.3399999999</v>
          </cell>
          <cell r="F226">
            <v>81087125.340000004</v>
          </cell>
          <cell r="G226">
            <v>78120095.469999999</v>
          </cell>
          <cell r="H226">
            <v>78120095.469999999</v>
          </cell>
          <cell r="I226">
            <v>78120095.469999999</v>
          </cell>
          <cell r="J226">
            <v>78120095.469999999</v>
          </cell>
          <cell r="K226">
            <v>0</v>
          </cell>
          <cell r="L226">
            <v>96.340935928411341</v>
          </cell>
          <cell r="M226">
            <v>2967029.87</v>
          </cell>
        </row>
        <row r="227">
          <cell r="A227" t="str">
            <v>40.0000.091</v>
          </cell>
          <cell r="B227" t="str">
            <v>40.</v>
          </cell>
          <cell r="C227" t="str">
            <v>PROGRAMA VIGILANCIA EPIDEMIOLOGIA Y CAP.</v>
          </cell>
          <cell r="D227">
            <v>4899541</v>
          </cell>
          <cell r="E227">
            <v>-1213722.8</v>
          </cell>
          <cell r="F227">
            <v>3685818.2</v>
          </cell>
          <cell r="G227">
            <v>3294457.56</v>
          </cell>
          <cell r="H227">
            <v>3294457.56</v>
          </cell>
          <cell r="I227">
            <v>3294457.56</v>
          </cell>
          <cell r="J227">
            <v>3294457.56</v>
          </cell>
          <cell r="K227">
            <v>0</v>
          </cell>
          <cell r="L227">
            <v>89.381987424122002</v>
          </cell>
          <cell r="M227">
            <v>391360.64</v>
          </cell>
        </row>
        <row r="228">
          <cell r="A228" t="str">
            <v>40.0000.093</v>
          </cell>
          <cell r="B228" t="str">
            <v>40.</v>
          </cell>
          <cell r="C228" t="str">
            <v>PROGRAMA APOYO A LA SALUD (UNFPA)</v>
          </cell>
          <cell r="D228">
            <v>0</v>
          </cell>
          <cell r="E228">
            <v>178955.6</v>
          </cell>
          <cell r="F228">
            <v>178955.6</v>
          </cell>
          <cell r="G228">
            <v>142813.5</v>
          </cell>
          <cell r="H228">
            <v>142813.5</v>
          </cell>
          <cell r="I228">
            <v>142813.5</v>
          </cell>
          <cell r="J228">
            <v>142813.5</v>
          </cell>
          <cell r="K228">
            <v>0</v>
          </cell>
          <cell r="L228">
            <v>79.803873139482647</v>
          </cell>
          <cell r="M228">
            <v>36142.1</v>
          </cell>
        </row>
        <row r="229">
          <cell r="A229" t="str">
            <v>40.0000.096</v>
          </cell>
          <cell r="B229" t="str">
            <v>40.</v>
          </cell>
          <cell r="C229" t="str">
            <v>PROGRAMA APOYO HOSPITAL SANTA BARBARA</v>
          </cell>
          <cell r="D229">
            <v>39430341</v>
          </cell>
          <cell r="E229">
            <v>12008834.390000001</v>
          </cell>
          <cell r="F229">
            <v>51439175.390000001</v>
          </cell>
          <cell r="G229">
            <v>45672493.109999999</v>
          </cell>
          <cell r="H229">
            <v>45672493.109999999</v>
          </cell>
          <cell r="I229">
            <v>45672493.109999999</v>
          </cell>
          <cell r="J229">
            <v>45672493.109999999</v>
          </cell>
          <cell r="K229">
            <v>0</v>
          </cell>
          <cell r="L229">
            <v>88.78931818739639</v>
          </cell>
          <cell r="M229">
            <v>5766682.2800000003</v>
          </cell>
        </row>
        <row r="230">
          <cell r="A230" t="str">
            <v>40.0000.097</v>
          </cell>
          <cell r="B230" t="str">
            <v>40.</v>
          </cell>
          <cell r="C230" t="str">
            <v xml:space="preserve">PROGRAMA DE APOYO AL INSTITUTO </v>
          </cell>
          <cell r="D230">
            <v>6000000</v>
          </cell>
          <cell r="E230">
            <v>3912724.91</v>
          </cell>
          <cell r="F230">
            <v>9912724.9100000001</v>
          </cell>
          <cell r="G230">
            <v>9471278.4100000001</v>
          </cell>
          <cell r="H230">
            <v>9471278.4100000001</v>
          </cell>
          <cell r="I230">
            <v>9471278.4100000001</v>
          </cell>
          <cell r="J230">
            <v>9471278.4100000001</v>
          </cell>
          <cell r="K230">
            <v>0</v>
          </cell>
          <cell r="L230">
            <v>95.546668509335234</v>
          </cell>
          <cell r="M230">
            <v>441446.5</v>
          </cell>
        </row>
        <row r="231">
          <cell r="A231" t="str">
            <v>40.0000.098</v>
          </cell>
          <cell r="B231" t="str">
            <v>40.</v>
          </cell>
          <cell r="C231" t="str">
            <v>PROGRAMA APOYO HOSPITAL GINECO-</v>
          </cell>
          <cell r="D231">
            <v>9638064</v>
          </cell>
          <cell r="E231">
            <v>2732436.29</v>
          </cell>
          <cell r="F231">
            <v>12370500.289999999</v>
          </cell>
          <cell r="G231">
            <v>9610634.6199999992</v>
          </cell>
          <cell r="H231">
            <v>9610634.6199999992</v>
          </cell>
          <cell r="I231">
            <v>9610634.6199999992</v>
          </cell>
          <cell r="J231">
            <v>9610634.6199999992</v>
          </cell>
          <cell r="K231">
            <v>0</v>
          </cell>
          <cell r="L231">
            <v>77.689942966728637</v>
          </cell>
          <cell r="M231">
            <v>2759865.67</v>
          </cell>
        </row>
        <row r="232">
          <cell r="A232" t="str">
            <v>40.0000.099</v>
          </cell>
          <cell r="B232" t="str">
            <v>40.</v>
          </cell>
          <cell r="C232" t="str">
            <v>PROGRAMA DE APOYO AL HOSPITAL DEL NIÑO</v>
          </cell>
          <cell r="D232">
            <v>6193641</v>
          </cell>
          <cell r="E232">
            <v>500000</v>
          </cell>
          <cell r="F232">
            <v>6693641</v>
          </cell>
          <cell r="G232">
            <v>5606061.4400000004</v>
          </cell>
          <cell r="H232">
            <v>5606061.4400000004</v>
          </cell>
          <cell r="I232">
            <v>5606061.4400000004</v>
          </cell>
          <cell r="J232">
            <v>5606061.4400000004</v>
          </cell>
          <cell r="K232">
            <v>0</v>
          </cell>
          <cell r="L232">
            <v>83.75204824997337</v>
          </cell>
          <cell r="M232">
            <v>1087579.56</v>
          </cell>
        </row>
        <row r="233">
          <cell r="A233" t="str">
            <v>40.0002.000</v>
          </cell>
          <cell r="B233" t="str">
            <v>40.</v>
          </cell>
          <cell r="C233" t="str">
            <v xml:space="preserve">EQUIP. HOSPITALES DE TERCER NIVEL </v>
          </cell>
          <cell r="D233">
            <v>4000000</v>
          </cell>
          <cell r="E233">
            <v>-618380</v>
          </cell>
          <cell r="F233">
            <v>3381620</v>
          </cell>
          <cell r="G233">
            <v>3381620</v>
          </cell>
          <cell r="H233">
            <v>3381620</v>
          </cell>
          <cell r="I233">
            <v>3381620</v>
          </cell>
          <cell r="J233">
            <v>3381620</v>
          </cell>
          <cell r="K233">
            <v>0</v>
          </cell>
          <cell r="L233">
            <v>100</v>
          </cell>
          <cell r="M233">
            <v>0</v>
          </cell>
        </row>
        <row r="234">
          <cell r="A234" t="str">
            <v>40.0003.000</v>
          </cell>
          <cell r="B234" t="str">
            <v>40.</v>
          </cell>
          <cell r="C234" t="str">
            <v>APOYO A LAS REDES DE SALUD CHUQUISACA</v>
          </cell>
          <cell r="D234">
            <v>0</v>
          </cell>
          <cell r="E234">
            <v>1067833.3999999999</v>
          </cell>
          <cell r="F234">
            <v>1067833.3999999999</v>
          </cell>
          <cell r="G234">
            <v>984263.53</v>
          </cell>
          <cell r="H234">
            <v>984263.53</v>
          </cell>
          <cell r="I234">
            <v>984263.53</v>
          </cell>
          <cell r="J234">
            <v>984263.53</v>
          </cell>
          <cell r="K234">
            <v>0</v>
          </cell>
          <cell r="L234">
            <v>92.17388498992446</v>
          </cell>
          <cell r="M234">
            <v>83569.87</v>
          </cell>
        </row>
        <row r="235">
          <cell r="A235" t="str">
            <v/>
          </cell>
          <cell r="B235" t="str">
            <v>Total 40</v>
          </cell>
          <cell r="C235"/>
          <cell r="D235">
            <v>363542429</v>
          </cell>
          <cell r="E235">
            <v>59401696.650000006</v>
          </cell>
          <cell r="F235">
            <v>422944125.65000004</v>
          </cell>
          <cell r="G235">
            <v>407587200.44999999</v>
          </cell>
          <cell r="H235">
            <v>407587200.44999999</v>
          </cell>
          <cell r="I235">
            <v>407587200.44999999</v>
          </cell>
          <cell r="J235">
            <v>407587200.44999999</v>
          </cell>
          <cell r="K235">
            <v>0</v>
          </cell>
          <cell r="L235"/>
          <cell r="M235">
            <v>15356925.199999999</v>
          </cell>
        </row>
        <row r="236">
          <cell r="A236" t="str">
            <v>41.0000.083</v>
          </cell>
          <cell r="B236" t="str">
            <v>41.</v>
          </cell>
          <cell r="C236" t="str">
            <v xml:space="preserve">PROGRAMA APOYO INST.SUPERIORES Y </v>
          </cell>
          <cell r="D236">
            <v>1500000</v>
          </cell>
          <cell r="E236">
            <v>-798891.88</v>
          </cell>
          <cell r="F236">
            <v>701108.12</v>
          </cell>
          <cell r="G236">
            <v>362998.13</v>
          </cell>
          <cell r="H236">
            <v>362998.13</v>
          </cell>
          <cell r="I236">
            <v>362998.13</v>
          </cell>
          <cell r="J236">
            <v>362998.13</v>
          </cell>
          <cell r="K236">
            <v>0</v>
          </cell>
          <cell r="L236">
            <v>51.774914545277269</v>
          </cell>
          <cell r="M236">
            <v>338109.99</v>
          </cell>
        </row>
        <row r="237">
          <cell r="A237" t="str">
            <v>41.0000.090</v>
          </cell>
          <cell r="B237" t="str">
            <v>41.</v>
          </cell>
          <cell r="C237" t="str">
            <v>PROGRAMA NAL.DE POST ALFABETIZACION-</v>
          </cell>
          <cell r="D237">
            <v>2302660</v>
          </cell>
          <cell r="E237">
            <v>-107906.22</v>
          </cell>
          <cell r="F237">
            <v>2194753.7799999998</v>
          </cell>
          <cell r="G237">
            <v>2166653.39</v>
          </cell>
          <cell r="H237">
            <v>2166653.39</v>
          </cell>
          <cell r="I237">
            <v>2166653.39</v>
          </cell>
          <cell r="J237">
            <v>2166653.39</v>
          </cell>
          <cell r="K237">
            <v>0</v>
          </cell>
          <cell r="L237">
            <v>98.719656379860524</v>
          </cell>
          <cell r="M237">
            <v>28100.39</v>
          </cell>
        </row>
        <row r="238">
          <cell r="A238" t="str">
            <v/>
          </cell>
          <cell r="B238" t="str">
            <v>Total 41</v>
          </cell>
          <cell r="C238"/>
          <cell r="D238">
            <v>3802660</v>
          </cell>
          <cell r="E238">
            <v>-906798.1</v>
          </cell>
          <cell r="F238">
            <v>2895861.9</v>
          </cell>
          <cell r="G238">
            <v>2529651.52</v>
          </cell>
          <cell r="H238">
            <v>2529651.52</v>
          </cell>
          <cell r="I238">
            <v>2529651.52</v>
          </cell>
          <cell r="J238">
            <v>2529651.52</v>
          </cell>
          <cell r="K238">
            <v>0</v>
          </cell>
          <cell r="L238"/>
          <cell r="M238">
            <v>366210.38</v>
          </cell>
        </row>
        <row r="239">
          <cell r="A239" t="str">
            <v>42.0000.020</v>
          </cell>
          <cell r="B239" t="str">
            <v>42.</v>
          </cell>
          <cell r="C239" t="str">
            <v>DIRECCION DE GESTION SOCIAL</v>
          </cell>
          <cell r="D239">
            <v>3655711</v>
          </cell>
          <cell r="E239">
            <v>669167</v>
          </cell>
          <cell r="F239">
            <v>4324878</v>
          </cell>
          <cell r="G239">
            <v>3346159.85</v>
          </cell>
          <cell r="H239">
            <v>3346159.85</v>
          </cell>
          <cell r="I239">
            <v>3346159.85</v>
          </cell>
          <cell r="J239">
            <v>3346159.85</v>
          </cell>
          <cell r="K239">
            <v>0</v>
          </cell>
          <cell r="L239">
            <v>77.370040264719606</v>
          </cell>
          <cell r="M239">
            <v>978718.15</v>
          </cell>
        </row>
        <row r="240">
          <cell r="A240" t="str">
            <v>42.0000.041</v>
          </cell>
          <cell r="B240" t="str">
            <v>42.</v>
          </cell>
          <cell r="C240" t="str">
            <v xml:space="preserve">PROGRAMA APOYO AL SERVICIO DEPARTAMENTAL </v>
          </cell>
          <cell r="D240">
            <v>6045251</v>
          </cell>
          <cell r="E240">
            <v>72485.009999999995</v>
          </cell>
          <cell r="F240">
            <v>6117736.0099999998</v>
          </cell>
          <cell r="G240">
            <v>5707653.5999999996</v>
          </cell>
          <cell r="H240">
            <v>5707653.5999999996</v>
          </cell>
          <cell r="I240">
            <v>5707653.5999999996</v>
          </cell>
          <cell r="J240">
            <v>5707653.5999999996</v>
          </cell>
          <cell r="K240">
            <v>0</v>
          </cell>
          <cell r="L240">
            <v>93.296827301314039</v>
          </cell>
          <cell r="M240">
            <v>410082.41</v>
          </cell>
        </row>
        <row r="241">
          <cell r="A241" t="str">
            <v>42.0000.043</v>
          </cell>
          <cell r="B241" t="str">
            <v>42.</v>
          </cell>
          <cell r="C241" t="str">
            <v>PROGRAMA DE ASISTENCIA SOCIAL</v>
          </cell>
          <cell r="D241">
            <v>4034152</v>
          </cell>
          <cell r="E241">
            <v>-318194.45</v>
          </cell>
          <cell r="F241">
            <v>3715957.55</v>
          </cell>
          <cell r="G241">
            <v>3001725.06</v>
          </cell>
          <cell r="H241">
            <v>3001725.06</v>
          </cell>
          <cell r="I241">
            <v>3001725.06</v>
          </cell>
          <cell r="J241">
            <v>3001725.06</v>
          </cell>
          <cell r="K241">
            <v>0</v>
          </cell>
          <cell r="L241">
            <v>80.779315145836364</v>
          </cell>
          <cell r="M241">
            <v>714232.49</v>
          </cell>
        </row>
        <row r="242">
          <cell r="A242" t="str">
            <v>42.0000.070</v>
          </cell>
          <cell r="B242" t="str">
            <v>42.</v>
          </cell>
          <cell r="C242" t="str">
            <v>PROGRAMA DE DESARROLLO INFANTIL-PAN</v>
          </cell>
          <cell r="D242">
            <v>6000000</v>
          </cell>
          <cell r="E242">
            <v>132514.99</v>
          </cell>
          <cell r="F242">
            <v>6132514.9900000002</v>
          </cell>
          <cell r="G242">
            <v>5050535.8</v>
          </cell>
          <cell r="H242">
            <v>5050535.8</v>
          </cell>
          <cell r="I242">
            <v>5050535.8</v>
          </cell>
          <cell r="J242">
            <v>5050535.8</v>
          </cell>
          <cell r="K242">
            <v>0</v>
          </cell>
          <cell r="L242">
            <v>82.356680876209325</v>
          </cell>
          <cell r="M242">
            <v>1081979.19</v>
          </cell>
        </row>
        <row r="243">
          <cell r="A243" t="str">
            <v>42.0000.071</v>
          </cell>
          <cell r="B243" t="str">
            <v>42.</v>
          </cell>
          <cell r="C243" t="str">
            <v xml:space="preserve">PROGRAMA ASISTENCIA SOCIAL Y COMUNITARIA </v>
          </cell>
          <cell r="D243">
            <v>4912951</v>
          </cell>
          <cell r="E243">
            <v>0</v>
          </cell>
          <cell r="F243">
            <v>4912951</v>
          </cell>
          <cell r="G243">
            <v>4862913.7699999996</v>
          </cell>
          <cell r="H243">
            <v>4862913.7699999996</v>
          </cell>
          <cell r="I243">
            <v>4862913.7699999996</v>
          </cell>
          <cell r="J243">
            <v>4862913.7699999996</v>
          </cell>
          <cell r="K243">
            <v>0</v>
          </cell>
          <cell r="L243">
            <v>98.981523935410706</v>
          </cell>
          <cell r="M243">
            <v>50037.23</v>
          </cell>
        </row>
        <row r="244">
          <cell r="A244" t="str">
            <v/>
          </cell>
          <cell r="B244" t="str">
            <v>Total 42</v>
          </cell>
          <cell r="C244"/>
          <cell r="D244">
            <v>24648065</v>
          </cell>
          <cell r="E244">
            <v>555972.55000000005</v>
          </cell>
          <cell r="F244">
            <v>25204037.549999997</v>
          </cell>
          <cell r="G244">
            <v>21968988.079999998</v>
          </cell>
          <cell r="H244">
            <v>21968988.079999998</v>
          </cell>
          <cell r="I244">
            <v>21968988.079999998</v>
          </cell>
          <cell r="J244">
            <v>21968988.079999998</v>
          </cell>
          <cell r="K244">
            <v>0</v>
          </cell>
          <cell r="L244"/>
          <cell r="M244">
            <v>3235049.4699999997</v>
          </cell>
        </row>
        <row r="245">
          <cell r="A245" t="str">
            <v>43.0000.001</v>
          </cell>
          <cell r="B245" t="str">
            <v>43.</v>
          </cell>
          <cell r="C245" t="str">
            <v xml:space="preserve">SECRETARIA DE OBRAS PUBLICAS, SERVICIOS Y </v>
          </cell>
          <cell r="D245">
            <v>2173155</v>
          </cell>
          <cell r="E245">
            <v>-458390.76</v>
          </cell>
          <cell r="F245">
            <v>1714764.24</v>
          </cell>
          <cell r="G245">
            <v>1629524.49</v>
          </cell>
          <cell r="H245">
            <v>1629524.49</v>
          </cell>
          <cell r="I245">
            <v>1629524.49</v>
          </cell>
          <cell r="J245">
            <v>1629524.49</v>
          </cell>
          <cell r="K245">
            <v>0</v>
          </cell>
          <cell r="L245">
            <v>95.029068835725198</v>
          </cell>
          <cell r="M245">
            <v>85239.75</v>
          </cell>
        </row>
        <row r="246">
          <cell r="A246" t="str">
            <v>43.0000.041</v>
          </cell>
          <cell r="B246" t="str">
            <v>43.</v>
          </cell>
          <cell r="C246" t="str">
            <v>PROGRAMA DE MANTENIMIENTO VIAL</v>
          </cell>
          <cell r="D246">
            <v>46960230</v>
          </cell>
          <cell r="E246">
            <v>4003498</v>
          </cell>
          <cell r="F246">
            <v>50963728</v>
          </cell>
          <cell r="G246">
            <v>43937115.32</v>
          </cell>
          <cell r="H246">
            <v>43937115.32</v>
          </cell>
          <cell r="I246">
            <v>43937115.32</v>
          </cell>
          <cell r="J246">
            <v>43937115.32</v>
          </cell>
          <cell r="K246">
            <v>0</v>
          </cell>
          <cell r="L246">
            <v>86.212522207951508</v>
          </cell>
          <cell r="M246">
            <v>7026612.6799999997</v>
          </cell>
        </row>
        <row r="247">
          <cell r="A247" t="str">
            <v>43.0000.042</v>
          </cell>
          <cell r="B247" t="str">
            <v>43.</v>
          </cell>
          <cell r="C247" t="str">
            <v xml:space="preserve">PROGRAMA DE CONSERVACION VIAL CON </v>
          </cell>
          <cell r="D247">
            <v>5000000</v>
          </cell>
          <cell r="E247">
            <v>-1100622.3999999999</v>
          </cell>
          <cell r="F247">
            <v>3899377.6</v>
          </cell>
          <cell r="G247">
            <v>3770475.65</v>
          </cell>
          <cell r="H247">
            <v>3770475.65</v>
          </cell>
          <cell r="I247">
            <v>3770475.65</v>
          </cell>
          <cell r="J247">
            <v>3770475.65</v>
          </cell>
          <cell r="K247">
            <v>0</v>
          </cell>
          <cell r="L247">
            <v>96.694294238136877</v>
          </cell>
          <cell r="M247">
            <v>128901.95</v>
          </cell>
        </row>
        <row r="248">
          <cell r="A248" t="str">
            <v>43.0000.043</v>
          </cell>
          <cell r="B248" t="str">
            <v>43.</v>
          </cell>
          <cell r="C248" t="str">
            <v>PROGRAMA DE ATENCION SOCIAL Y EMERGENCIAS</v>
          </cell>
          <cell r="D248">
            <v>3000000</v>
          </cell>
          <cell r="E248">
            <v>600000</v>
          </cell>
          <cell r="F248">
            <v>3600000</v>
          </cell>
          <cell r="G248">
            <v>3558594.7</v>
          </cell>
          <cell r="H248">
            <v>3558594.7</v>
          </cell>
          <cell r="I248">
            <v>3558594.7</v>
          </cell>
          <cell r="J248">
            <v>3558594.7</v>
          </cell>
          <cell r="K248">
            <v>0</v>
          </cell>
          <cell r="L248">
            <v>98.849852777777784</v>
          </cell>
          <cell r="M248">
            <v>41405.300000000003</v>
          </cell>
        </row>
        <row r="249">
          <cell r="A249" t="str">
            <v>43.0007.000</v>
          </cell>
          <cell r="B249" t="str">
            <v>43.</v>
          </cell>
          <cell r="C249" t="str">
            <v>MEJ. CAMINO ROSARIO DEL INGRE-MACHICOCA-</v>
          </cell>
          <cell r="D249">
            <v>8000000</v>
          </cell>
          <cell r="E249">
            <v>2765040.97</v>
          </cell>
          <cell r="F249">
            <v>10765040.970000001</v>
          </cell>
          <cell r="G249">
            <v>10656841.609999999</v>
          </cell>
          <cell r="H249">
            <v>10656841.609999999</v>
          </cell>
          <cell r="I249">
            <v>10656841.609999999</v>
          </cell>
          <cell r="J249">
            <v>10656841.609999999</v>
          </cell>
          <cell r="K249">
            <v>0</v>
          </cell>
          <cell r="L249">
            <v>98.99490062042932</v>
          </cell>
          <cell r="M249">
            <v>108199.36</v>
          </cell>
        </row>
        <row r="250">
          <cell r="A250" t="str">
            <v>43.0010.000</v>
          </cell>
          <cell r="B250" t="str">
            <v>43.</v>
          </cell>
          <cell r="C250" t="str">
            <v xml:space="preserve">CONST. CAMINO MACHARETI-CARANDAYTI-HITO </v>
          </cell>
          <cell r="D250">
            <v>4000000</v>
          </cell>
          <cell r="E250">
            <v>-3600000</v>
          </cell>
          <cell r="F250">
            <v>400000</v>
          </cell>
          <cell r="G250">
            <v>349973.75</v>
          </cell>
          <cell r="H250">
            <v>349973.75</v>
          </cell>
          <cell r="I250">
            <v>349973.75</v>
          </cell>
          <cell r="J250">
            <v>349973.75</v>
          </cell>
          <cell r="K250">
            <v>0</v>
          </cell>
          <cell r="L250">
            <v>87.493437499999999</v>
          </cell>
          <cell r="M250">
            <v>50026.25</v>
          </cell>
        </row>
        <row r="251">
          <cell r="A251" t="str">
            <v>43.0011.000</v>
          </cell>
          <cell r="B251" t="str">
            <v>43.</v>
          </cell>
          <cell r="C251" t="str">
            <v xml:space="preserve">CONST. CAMINO TRAMO RODEO - MOJON LOMA - </v>
          </cell>
          <cell r="D251">
            <v>7000000</v>
          </cell>
          <cell r="E251">
            <v>4783693.99</v>
          </cell>
          <cell r="F251">
            <v>11783693.99</v>
          </cell>
          <cell r="G251">
            <v>10105197.859999999</v>
          </cell>
          <cell r="H251">
            <v>10105197.859999999</v>
          </cell>
          <cell r="I251">
            <v>10105197.859999999</v>
          </cell>
          <cell r="J251">
            <v>10105197.859999999</v>
          </cell>
          <cell r="K251">
            <v>0</v>
          </cell>
          <cell r="L251">
            <v>85.755772922952488</v>
          </cell>
          <cell r="M251">
            <v>1678496.13</v>
          </cell>
        </row>
        <row r="252">
          <cell r="A252" t="str">
            <v>43.0012.000</v>
          </cell>
          <cell r="B252" t="str">
            <v>43.</v>
          </cell>
          <cell r="C252" t="str">
            <v>MEJ. CAMINO TRAMO: QUEPUPAMPA-MOJOCOYA-</v>
          </cell>
          <cell r="D252">
            <v>2000000</v>
          </cell>
          <cell r="E252">
            <v>-1500000</v>
          </cell>
          <cell r="F252">
            <v>500000</v>
          </cell>
          <cell r="G252">
            <v>350674.5</v>
          </cell>
          <cell r="H252">
            <v>350674.5</v>
          </cell>
          <cell r="I252">
            <v>350674.5</v>
          </cell>
          <cell r="J252">
            <v>350674.5</v>
          </cell>
          <cell r="K252">
            <v>0</v>
          </cell>
          <cell r="L252">
            <v>70.134900000000002</v>
          </cell>
          <cell r="M252">
            <v>149325.5</v>
          </cell>
        </row>
        <row r="253">
          <cell r="A253" t="str">
            <v>43.0016.000</v>
          </cell>
          <cell r="B253" t="str">
            <v>43.</v>
          </cell>
          <cell r="C253" t="str">
            <v>CONST. CAM. TRAMO ABRA PORTILLO-</v>
          </cell>
          <cell r="D253">
            <v>7000000</v>
          </cell>
          <cell r="E253">
            <v>0</v>
          </cell>
          <cell r="F253">
            <v>7000000</v>
          </cell>
          <cell r="G253">
            <v>6791050.3399999999</v>
          </cell>
          <cell r="H253">
            <v>6791050.3399999999</v>
          </cell>
          <cell r="I253">
            <v>6791050.3399999999</v>
          </cell>
          <cell r="J253">
            <v>6791050.3399999999</v>
          </cell>
          <cell r="K253">
            <v>0</v>
          </cell>
          <cell r="L253">
            <v>97.015004857142856</v>
          </cell>
          <cell r="M253">
            <v>208949.66</v>
          </cell>
        </row>
        <row r="254">
          <cell r="A254" t="str">
            <v>43.0017.000</v>
          </cell>
          <cell r="B254" t="str">
            <v>43.</v>
          </cell>
          <cell r="C254" t="str">
            <v xml:space="preserve">CONST. CAMINO TRAMO CHAWACOCHA - CRUZ </v>
          </cell>
          <cell r="D254">
            <v>3500000</v>
          </cell>
          <cell r="E254">
            <v>5464647.3300000001</v>
          </cell>
          <cell r="F254">
            <v>8964647.3300000001</v>
          </cell>
          <cell r="G254">
            <v>8964647.3300000001</v>
          </cell>
          <cell r="H254">
            <v>8964647.3300000001</v>
          </cell>
          <cell r="I254">
            <v>8964647.3300000001</v>
          </cell>
          <cell r="J254">
            <v>8964647.3300000001</v>
          </cell>
          <cell r="K254">
            <v>0</v>
          </cell>
          <cell r="L254">
            <v>100</v>
          </cell>
          <cell r="M254">
            <v>0</v>
          </cell>
        </row>
        <row r="255">
          <cell r="A255" t="str">
            <v>43.0018.000</v>
          </cell>
          <cell r="B255" t="str">
            <v>43.</v>
          </cell>
          <cell r="C255" t="str">
            <v>CONST. PUENTE VEHICULAR CHAWA CK OCHA</v>
          </cell>
          <cell r="D255">
            <v>450000</v>
          </cell>
          <cell r="E255">
            <v>1927595.47</v>
          </cell>
          <cell r="F255">
            <v>2377595.4700000002</v>
          </cell>
          <cell r="G255">
            <v>2113062.34</v>
          </cell>
          <cell r="H255">
            <v>2113062.34</v>
          </cell>
          <cell r="I255">
            <v>2113062.34</v>
          </cell>
          <cell r="J255">
            <v>2113062.34</v>
          </cell>
          <cell r="K255">
            <v>0</v>
          </cell>
          <cell r="L255">
            <v>88.873921853493442</v>
          </cell>
          <cell r="M255">
            <v>264533.13</v>
          </cell>
        </row>
        <row r="256">
          <cell r="A256" t="str">
            <v>43.0035.000</v>
          </cell>
          <cell r="B256" t="str">
            <v>43.</v>
          </cell>
          <cell r="C256" t="str">
            <v>MEJ. CAMINO TRAMO EL VILLAR-MOJON LOMA</v>
          </cell>
          <cell r="D256">
            <v>6000000</v>
          </cell>
          <cell r="E256">
            <v>2906236.18</v>
          </cell>
          <cell r="F256">
            <v>8906236.1799999997</v>
          </cell>
          <cell r="G256">
            <v>7826816.5</v>
          </cell>
          <cell r="H256">
            <v>7826816.5</v>
          </cell>
          <cell r="I256">
            <v>7826816.5</v>
          </cell>
          <cell r="J256">
            <v>7826816.5</v>
          </cell>
          <cell r="K256">
            <v>0</v>
          </cell>
          <cell r="L256">
            <v>87.880181277653918</v>
          </cell>
          <cell r="M256">
            <v>1079419.68</v>
          </cell>
        </row>
        <row r="257">
          <cell r="A257" t="str">
            <v>43.0037.000</v>
          </cell>
          <cell r="B257" t="str">
            <v>43.</v>
          </cell>
          <cell r="C257" t="str">
            <v>MEJ. CAMINO TRAMO: RODEO-MAGUILOMA</v>
          </cell>
          <cell r="D257">
            <v>0</v>
          </cell>
          <cell r="E257">
            <v>602816.06999999995</v>
          </cell>
          <cell r="F257">
            <v>602816.06999999995</v>
          </cell>
          <cell r="G257">
            <v>602816.06999999995</v>
          </cell>
          <cell r="H257">
            <v>602816.06999999995</v>
          </cell>
          <cell r="I257">
            <v>602816.06999999995</v>
          </cell>
          <cell r="J257">
            <v>602816.06999999995</v>
          </cell>
          <cell r="K257">
            <v>0</v>
          </cell>
          <cell r="L257">
            <v>100</v>
          </cell>
          <cell r="M257">
            <v>0</v>
          </cell>
        </row>
        <row r="258">
          <cell r="A258" t="str">
            <v>43.0039.000</v>
          </cell>
          <cell r="B258" t="str">
            <v>43.</v>
          </cell>
          <cell r="C258" t="str">
            <v>MEJ. CAMINO PAMPAS PUNTA ALCALA PADILLA</v>
          </cell>
          <cell r="D258">
            <v>0</v>
          </cell>
          <cell r="E258">
            <v>2143778.89</v>
          </cell>
          <cell r="F258">
            <v>2143778.89</v>
          </cell>
          <cell r="G258">
            <v>2143778.89</v>
          </cell>
          <cell r="H258">
            <v>2143778.89</v>
          </cell>
          <cell r="I258">
            <v>2143778.89</v>
          </cell>
          <cell r="J258">
            <v>2143778.89</v>
          </cell>
          <cell r="K258">
            <v>0</v>
          </cell>
          <cell r="L258">
            <v>100</v>
          </cell>
          <cell r="M258">
            <v>0</v>
          </cell>
        </row>
        <row r="259">
          <cell r="A259" t="str">
            <v>43.0053.000</v>
          </cell>
          <cell r="B259" t="str">
            <v>43.</v>
          </cell>
          <cell r="C259" t="str">
            <v>CONST. CAMINO YUMAO ROSARIO DEL INGRE</v>
          </cell>
          <cell r="D259">
            <v>0</v>
          </cell>
          <cell r="E259">
            <v>141402.03</v>
          </cell>
          <cell r="F259">
            <v>141402.03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141402.03</v>
          </cell>
        </row>
        <row r="260">
          <cell r="A260" t="str">
            <v>43.0054.000</v>
          </cell>
          <cell r="B260" t="str">
            <v>43.</v>
          </cell>
          <cell r="C260" t="str">
            <v>MEJ. CAMINO YAPUCAITI SAN JUAN DEL PIRAI</v>
          </cell>
          <cell r="D260">
            <v>3500000</v>
          </cell>
          <cell r="E260">
            <v>-1999257.53</v>
          </cell>
          <cell r="F260">
            <v>1500742.47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1500742.47</v>
          </cell>
        </row>
        <row r="261">
          <cell r="A261" t="str">
            <v>43.0065.000</v>
          </cell>
          <cell r="B261" t="str">
            <v>43.</v>
          </cell>
          <cell r="C261" t="str">
            <v>CONST. PUENTE SAN JOSESITO - IPIRENDA</v>
          </cell>
          <cell r="D261">
            <v>3000000</v>
          </cell>
          <cell r="E261">
            <v>163313.78</v>
          </cell>
          <cell r="F261">
            <v>3163313.78</v>
          </cell>
          <cell r="G261">
            <v>1819765.6</v>
          </cell>
          <cell r="H261">
            <v>1819765.6</v>
          </cell>
          <cell r="I261">
            <v>1819765.6</v>
          </cell>
          <cell r="J261">
            <v>1819765.6</v>
          </cell>
          <cell r="K261">
            <v>0</v>
          </cell>
          <cell r="L261">
            <v>57.527192259757427</v>
          </cell>
          <cell r="M261">
            <v>1343548.18</v>
          </cell>
        </row>
        <row r="262">
          <cell r="A262" t="str">
            <v>43.0070.000</v>
          </cell>
          <cell r="B262" t="str">
            <v>43.</v>
          </cell>
          <cell r="C262" t="str">
            <v>CONST. CAMINO TRAMO CAYAMBUCO - CHACO</v>
          </cell>
          <cell r="D262">
            <v>8000000</v>
          </cell>
          <cell r="E262">
            <v>12787095.689999999</v>
          </cell>
          <cell r="F262">
            <v>20787095.690000001</v>
          </cell>
          <cell r="G262">
            <v>20787095.690000001</v>
          </cell>
          <cell r="H262">
            <v>20787095.690000001</v>
          </cell>
          <cell r="I262">
            <v>20787095.690000001</v>
          </cell>
          <cell r="J262">
            <v>20787095.690000001</v>
          </cell>
          <cell r="K262">
            <v>0</v>
          </cell>
          <cell r="L262">
            <v>100</v>
          </cell>
          <cell r="M262">
            <v>0</v>
          </cell>
        </row>
        <row r="263">
          <cell r="A263" t="str">
            <v>43.0074.000</v>
          </cell>
          <cell r="B263" t="str">
            <v>43.</v>
          </cell>
          <cell r="C263" t="str">
            <v xml:space="preserve">MEJ. CAMINO PRESTO - PASOPAYITA - RODEO - </v>
          </cell>
          <cell r="D263">
            <v>0</v>
          </cell>
          <cell r="E263">
            <v>3385677.28</v>
          </cell>
          <cell r="F263">
            <v>3385677.28</v>
          </cell>
          <cell r="G263">
            <v>2746465.38</v>
          </cell>
          <cell r="H263">
            <v>2746465.38</v>
          </cell>
          <cell r="I263">
            <v>2746465.38</v>
          </cell>
          <cell r="J263">
            <v>2746465.38</v>
          </cell>
          <cell r="K263">
            <v>0</v>
          </cell>
          <cell r="L263">
            <v>81.120117272370393</v>
          </cell>
          <cell r="M263">
            <v>639211.9</v>
          </cell>
        </row>
        <row r="264">
          <cell r="A264" t="str">
            <v>43.0077.000</v>
          </cell>
          <cell r="B264" t="str">
            <v>43.</v>
          </cell>
          <cell r="C264" t="str">
            <v xml:space="preserve">MEJ. CAMINO MAS OBRAS DE ARTE PADCOYO - </v>
          </cell>
          <cell r="D264">
            <v>3000000</v>
          </cell>
          <cell r="E264">
            <v>8038569.5300000003</v>
          </cell>
          <cell r="F264">
            <v>11038569.529999999</v>
          </cell>
          <cell r="G264">
            <v>10941378.640000001</v>
          </cell>
          <cell r="H264">
            <v>10941378.640000001</v>
          </cell>
          <cell r="I264">
            <v>10941378.640000001</v>
          </cell>
          <cell r="J264">
            <v>10941378.640000001</v>
          </cell>
          <cell r="K264">
            <v>0</v>
          </cell>
          <cell r="L264">
            <v>99.119533652110803</v>
          </cell>
          <cell r="M264">
            <v>97190.89</v>
          </cell>
        </row>
        <row r="265">
          <cell r="A265" t="str">
            <v>43.0078.000</v>
          </cell>
          <cell r="B265" t="str">
            <v>43.</v>
          </cell>
          <cell r="C265" t="str">
            <v xml:space="preserve">CONST. CAMINO TRAMO SAJLINA - HUAYCO </v>
          </cell>
          <cell r="D265">
            <v>3000000</v>
          </cell>
          <cell r="E265">
            <v>3956593.06</v>
          </cell>
          <cell r="F265">
            <v>6956593.0599999996</v>
          </cell>
          <cell r="G265">
            <v>6956593.0599999996</v>
          </cell>
          <cell r="H265">
            <v>6956593.0599999996</v>
          </cell>
          <cell r="I265">
            <v>6956593.0599999996</v>
          </cell>
          <cell r="J265">
            <v>6956593.0599999996</v>
          </cell>
          <cell r="K265">
            <v>0</v>
          </cell>
          <cell r="L265">
            <v>100</v>
          </cell>
          <cell r="M265">
            <v>0</v>
          </cell>
        </row>
        <row r="266">
          <cell r="A266" t="str">
            <v>43.0079.000</v>
          </cell>
          <cell r="B266" t="str">
            <v>43.</v>
          </cell>
          <cell r="C266" t="str">
            <v>MEJ. CAMINO TRAMO IGUEMBE - TENTAYAPE</v>
          </cell>
          <cell r="D266">
            <v>4000000</v>
          </cell>
          <cell r="E266">
            <v>2945789.77</v>
          </cell>
          <cell r="F266">
            <v>6945789.7699999996</v>
          </cell>
          <cell r="G266">
            <v>5324735.34</v>
          </cell>
          <cell r="H266">
            <v>5324735.34</v>
          </cell>
          <cell r="I266">
            <v>5324735.34</v>
          </cell>
          <cell r="J266">
            <v>5324735.34</v>
          </cell>
          <cell r="K266">
            <v>0</v>
          </cell>
          <cell r="L266">
            <v>76.661337534262856</v>
          </cell>
          <cell r="M266">
            <v>1621054.43</v>
          </cell>
        </row>
        <row r="267">
          <cell r="A267" t="str">
            <v>43.0080.000</v>
          </cell>
          <cell r="B267" t="str">
            <v>43.</v>
          </cell>
          <cell r="C267" t="str">
            <v xml:space="preserve">CONST. CAMINO SAN ANTONIO LA TORRE - </v>
          </cell>
          <cell r="D267">
            <v>5000000</v>
          </cell>
          <cell r="E267">
            <v>3034584.59</v>
          </cell>
          <cell r="F267">
            <v>8034584.5899999999</v>
          </cell>
          <cell r="G267">
            <v>8034417.04</v>
          </cell>
          <cell r="H267">
            <v>8034417.04</v>
          </cell>
          <cell r="I267">
            <v>8034417.04</v>
          </cell>
          <cell r="J267">
            <v>8034417.04</v>
          </cell>
          <cell r="K267">
            <v>0</v>
          </cell>
          <cell r="L267">
            <v>99.997914640164367</v>
          </cell>
          <cell r="M267">
            <v>167.55</v>
          </cell>
        </row>
        <row r="268">
          <cell r="A268" t="str">
            <v>43.0081.000</v>
          </cell>
          <cell r="B268" t="str">
            <v>43.</v>
          </cell>
          <cell r="C268" t="str">
            <v xml:space="preserve">CONST. PUENTE VEHICULAR TACURVITE EL </v>
          </cell>
          <cell r="D268">
            <v>3500000</v>
          </cell>
          <cell r="E268">
            <v>2908811.63</v>
          </cell>
          <cell r="F268">
            <v>6408811.6299999999</v>
          </cell>
          <cell r="G268">
            <v>4374993.3600000003</v>
          </cell>
          <cell r="H268">
            <v>4374993.3600000003</v>
          </cell>
          <cell r="I268">
            <v>4374993.3600000003</v>
          </cell>
          <cell r="J268">
            <v>4374993.3600000003</v>
          </cell>
          <cell r="K268">
            <v>0</v>
          </cell>
          <cell r="L268">
            <v>68.265282435832802</v>
          </cell>
          <cell r="M268">
            <v>2033818.27</v>
          </cell>
        </row>
        <row r="269">
          <cell r="A269" t="str">
            <v>43.0086.000</v>
          </cell>
          <cell r="B269" t="str">
            <v>43.</v>
          </cell>
          <cell r="C269" t="str">
            <v>MEJ. CAMINO KATALLA - POROMA</v>
          </cell>
          <cell r="D269">
            <v>5000000</v>
          </cell>
          <cell r="E269">
            <v>-4899000</v>
          </cell>
          <cell r="F269">
            <v>101000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101000</v>
          </cell>
        </row>
        <row r="270">
          <cell r="A270" t="str">
            <v>43.0087.000</v>
          </cell>
          <cell r="B270" t="str">
            <v>43.</v>
          </cell>
          <cell r="C270" t="str">
            <v xml:space="preserve">APERT. DE CAMINO CHAMINA - TRES CRUCES </v>
          </cell>
          <cell r="D270">
            <v>2500000</v>
          </cell>
          <cell r="E270">
            <v>6854985.3700000001</v>
          </cell>
          <cell r="F270">
            <v>9354985.3699999992</v>
          </cell>
          <cell r="G270">
            <v>9354985.3699999992</v>
          </cell>
          <cell r="H270">
            <v>9354985.3699999992</v>
          </cell>
          <cell r="I270">
            <v>9354985.3699999992</v>
          </cell>
          <cell r="J270">
            <v>9354985.3699999992</v>
          </cell>
          <cell r="K270">
            <v>0</v>
          </cell>
          <cell r="L270">
            <v>100</v>
          </cell>
          <cell r="M270">
            <v>0</v>
          </cell>
        </row>
        <row r="271">
          <cell r="A271" t="str">
            <v>43.0088.000</v>
          </cell>
          <cell r="B271" t="str">
            <v>43.</v>
          </cell>
          <cell r="C271" t="str">
            <v xml:space="preserve">CONST. PUENTE VEHICULAR CHURQUIS </v>
          </cell>
          <cell r="D271">
            <v>1500000</v>
          </cell>
          <cell r="E271">
            <v>-1500000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</row>
        <row r="272">
          <cell r="A272" t="str">
            <v>43.0089.000</v>
          </cell>
          <cell r="B272" t="str">
            <v>43.</v>
          </cell>
          <cell r="C272" t="str">
            <v xml:space="preserve">CONST. PUENTE VEHICULAR HUANCARANI BAJO - </v>
          </cell>
          <cell r="D272">
            <v>1500000</v>
          </cell>
          <cell r="E272">
            <v>-1500000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</row>
        <row r="273">
          <cell r="A273" t="str">
            <v>43.0090.000</v>
          </cell>
          <cell r="B273" t="str">
            <v>43.</v>
          </cell>
          <cell r="C273" t="str">
            <v>CONST. PUENTE VEHICULAR EL SAUSAL</v>
          </cell>
          <cell r="D273">
            <v>2000000</v>
          </cell>
          <cell r="E273">
            <v>1389001.3</v>
          </cell>
          <cell r="F273">
            <v>3389001.3</v>
          </cell>
          <cell r="G273">
            <v>3389001.3</v>
          </cell>
          <cell r="H273">
            <v>3389001.3</v>
          </cell>
          <cell r="I273">
            <v>3389001.3</v>
          </cell>
          <cell r="J273">
            <v>3389001.3</v>
          </cell>
          <cell r="K273">
            <v>0</v>
          </cell>
          <cell r="L273">
            <v>100</v>
          </cell>
          <cell r="M273">
            <v>0</v>
          </cell>
        </row>
        <row r="274">
          <cell r="A274" t="str">
            <v>43.0091.000</v>
          </cell>
          <cell r="B274" t="str">
            <v>43.</v>
          </cell>
          <cell r="C274" t="str">
            <v xml:space="preserve">MEJ. DE CAMINO CRUCE TIERRAS DEL SENOR SAN </v>
          </cell>
          <cell r="D274">
            <v>1500000</v>
          </cell>
          <cell r="E274">
            <v>780776.59</v>
          </cell>
          <cell r="F274">
            <v>2280776.59</v>
          </cell>
          <cell r="G274">
            <v>2280776.59</v>
          </cell>
          <cell r="H274">
            <v>2280776.59</v>
          </cell>
          <cell r="I274">
            <v>2280776.59</v>
          </cell>
          <cell r="J274">
            <v>2280776.59</v>
          </cell>
          <cell r="K274">
            <v>0</v>
          </cell>
          <cell r="L274">
            <v>100</v>
          </cell>
          <cell r="M274">
            <v>0</v>
          </cell>
        </row>
        <row r="275">
          <cell r="A275" t="str">
            <v>43.0093.000</v>
          </cell>
          <cell r="B275" t="str">
            <v>43.</v>
          </cell>
          <cell r="C275" t="str">
            <v xml:space="preserve">CONST. CAMINO DE ACCESO AEROPUERTO </v>
          </cell>
          <cell r="D275">
            <v>1500000</v>
          </cell>
          <cell r="E275">
            <v>15616000.84</v>
          </cell>
          <cell r="F275">
            <v>17116000.84</v>
          </cell>
          <cell r="G275">
            <v>17066000.84</v>
          </cell>
          <cell r="H275">
            <v>17066000.84</v>
          </cell>
          <cell r="I275">
            <v>17066000.84</v>
          </cell>
          <cell r="J275">
            <v>17066000.84</v>
          </cell>
          <cell r="K275">
            <v>0</v>
          </cell>
          <cell r="L275">
            <v>99.707875686222508</v>
          </cell>
          <cell r="M275">
            <v>50000</v>
          </cell>
        </row>
        <row r="276">
          <cell r="A276" t="str">
            <v>43.0094.000</v>
          </cell>
          <cell r="B276" t="str">
            <v>43.</v>
          </cell>
          <cell r="C276" t="str">
            <v xml:space="preserve">CONST. PUENTE VEHICULAR QUIRPINI - </v>
          </cell>
          <cell r="D276">
            <v>1100000</v>
          </cell>
          <cell r="E276">
            <v>-297913.12</v>
          </cell>
          <cell r="F276">
            <v>802086.88</v>
          </cell>
          <cell r="G276">
            <v>802086.64</v>
          </cell>
          <cell r="H276">
            <v>802086.64</v>
          </cell>
          <cell r="I276">
            <v>802086.64</v>
          </cell>
          <cell r="J276">
            <v>802086.64</v>
          </cell>
          <cell r="K276">
            <v>0</v>
          </cell>
          <cell r="L276">
            <v>99.999970078054389</v>
          </cell>
          <cell r="M276">
            <v>0.24</v>
          </cell>
        </row>
        <row r="277">
          <cell r="A277" t="str">
            <v>43.0096.000</v>
          </cell>
          <cell r="B277" t="str">
            <v>43.</v>
          </cell>
          <cell r="C277" t="str">
            <v xml:space="preserve">CONST. CAMINO ASFALTADO SAN LUCAS - LIMITE </v>
          </cell>
          <cell r="D277">
            <v>0</v>
          </cell>
          <cell r="E277">
            <v>188419.53</v>
          </cell>
          <cell r="F277">
            <v>188419.53</v>
          </cell>
          <cell r="G277">
            <v>188419.53</v>
          </cell>
          <cell r="H277">
            <v>188419.53</v>
          </cell>
          <cell r="I277">
            <v>188419.53</v>
          </cell>
          <cell r="J277">
            <v>188419.53</v>
          </cell>
          <cell r="K277">
            <v>0</v>
          </cell>
          <cell r="L277">
            <v>100</v>
          </cell>
          <cell r="M277">
            <v>0</v>
          </cell>
        </row>
        <row r="278">
          <cell r="A278" t="str">
            <v>43.0097.000</v>
          </cell>
          <cell r="B278" t="str">
            <v>43.</v>
          </cell>
          <cell r="C278" t="str">
            <v xml:space="preserve">CONST. CAMINO ASFALTADO TRANSVERSAL </v>
          </cell>
          <cell r="D278">
            <v>2000000</v>
          </cell>
          <cell r="E278">
            <v>-2000000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</row>
        <row r="279">
          <cell r="A279" t="str">
            <v>43.0099.000</v>
          </cell>
          <cell r="B279" t="str">
            <v>43.</v>
          </cell>
          <cell r="C279" t="str">
            <v xml:space="preserve">CONST. CAMINO ASFALTADO CANDUA </v>
          </cell>
          <cell r="D279">
            <v>100000</v>
          </cell>
          <cell r="E279">
            <v>1325799.43</v>
          </cell>
          <cell r="F279">
            <v>1425799.43</v>
          </cell>
          <cell r="G279">
            <v>1425799.43</v>
          </cell>
          <cell r="H279">
            <v>1425799.43</v>
          </cell>
          <cell r="I279">
            <v>1425799.43</v>
          </cell>
          <cell r="J279">
            <v>1425799.43</v>
          </cell>
          <cell r="K279">
            <v>0</v>
          </cell>
          <cell r="L279">
            <v>100</v>
          </cell>
          <cell r="M279">
            <v>0</v>
          </cell>
        </row>
        <row r="280">
          <cell r="A280" t="str">
            <v/>
          </cell>
          <cell r="B280" t="str">
            <v>Total 43</v>
          </cell>
          <cell r="C280"/>
          <cell r="D280">
            <v>146783385</v>
          </cell>
          <cell r="E280">
            <v>69858943.51000002</v>
          </cell>
          <cell r="F280">
            <v>216642328.51000005</v>
          </cell>
          <cell r="G280">
            <v>198293083.16</v>
          </cell>
          <cell r="H280">
            <v>198293083.16</v>
          </cell>
          <cell r="I280">
            <v>198293083.16</v>
          </cell>
          <cell r="J280">
            <v>198293083.16</v>
          </cell>
          <cell r="K280">
            <v>0</v>
          </cell>
          <cell r="L280"/>
          <cell r="M280">
            <v>18349245.350000001</v>
          </cell>
        </row>
        <row r="281">
          <cell r="A281" t="str">
            <v>44.0000.041</v>
          </cell>
          <cell r="B281" t="str">
            <v>44.</v>
          </cell>
          <cell r="C281" t="str">
            <v>PROGRAMA FORMENTO AL DEPORTE</v>
          </cell>
          <cell r="D281">
            <v>9698000</v>
          </cell>
          <cell r="E281">
            <v>1556831</v>
          </cell>
          <cell r="F281">
            <v>11254831</v>
          </cell>
          <cell r="G281">
            <v>10618457.289999999</v>
          </cell>
          <cell r="H281">
            <v>10618457.289999999</v>
          </cell>
          <cell r="I281">
            <v>10618457.289999999</v>
          </cell>
          <cell r="J281">
            <v>10618457.289999999</v>
          </cell>
          <cell r="K281">
            <v>0</v>
          </cell>
          <cell r="L281">
            <v>94.34577285078737</v>
          </cell>
          <cell r="M281">
            <v>636373.71</v>
          </cell>
        </row>
        <row r="282">
          <cell r="A282" t="str">
            <v/>
          </cell>
          <cell r="B282" t="str">
            <v>Total 44</v>
          </cell>
          <cell r="C282"/>
          <cell r="D282">
            <v>9698000</v>
          </cell>
          <cell r="E282">
            <v>1556831</v>
          </cell>
          <cell r="F282">
            <v>11254831</v>
          </cell>
          <cell r="G282">
            <v>10618457.289999999</v>
          </cell>
          <cell r="H282">
            <v>10618457.289999999</v>
          </cell>
          <cell r="I282">
            <v>10618457.289999999</v>
          </cell>
          <cell r="J282">
            <v>10618457.289999999</v>
          </cell>
          <cell r="K282">
            <v>0</v>
          </cell>
          <cell r="L282"/>
          <cell r="M282">
            <v>636373.71</v>
          </cell>
        </row>
        <row r="283">
          <cell r="A283" t="str">
            <v>95.0000.090</v>
          </cell>
          <cell r="B283" t="str">
            <v>95.</v>
          </cell>
          <cell r="C283" t="str">
            <v xml:space="preserve">PROGRAMA DE SEGURIDAD CIUDADANA </v>
          </cell>
          <cell r="D283">
            <v>6693037</v>
          </cell>
          <cell r="E283">
            <v>-800000</v>
          </cell>
          <cell r="F283">
            <v>5893037</v>
          </cell>
          <cell r="G283">
            <v>5296131.42</v>
          </cell>
          <cell r="H283">
            <v>5296131.42</v>
          </cell>
          <cell r="I283">
            <v>5296131.42</v>
          </cell>
          <cell r="J283">
            <v>5296131.42</v>
          </cell>
          <cell r="K283">
            <v>0</v>
          </cell>
          <cell r="L283">
            <v>89.871002337165024</v>
          </cell>
          <cell r="M283">
            <v>596905.57999999996</v>
          </cell>
        </row>
        <row r="284">
          <cell r="A284" t="str">
            <v>95.0035.000</v>
          </cell>
          <cell r="B284" t="str">
            <v>95.</v>
          </cell>
          <cell r="C284" t="str">
            <v xml:space="preserve">CONST. ESTACION POLICIAL INTEGRADA </v>
          </cell>
          <cell r="D284">
            <v>3000000</v>
          </cell>
          <cell r="E284">
            <v>2210924.0699999998</v>
          </cell>
          <cell r="F284">
            <v>5210924.07</v>
          </cell>
          <cell r="G284">
            <v>3932296.55</v>
          </cell>
          <cell r="H284">
            <v>3932296.55</v>
          </cell>
          <cell r="I284">
            <v>3932296.55</v>
          </cell>
          <cell r="J284">
            <v>3932296.55</v>
          </cell>
          <cell r="K284">
            <v>0</v>
          </cell>
          <cell r="L284">
            <v>75.462557066198045</v>
          </cell>
          <cell r="M284">
            <v>1278627.52</v>
          </cell>
        </row>
        <row r="285">
          <cell r="A285" t="str">
            <v/>
          </cell>
          <cell r="B285" t="str">
            <v>Total 95</v>
          </cell>
          <cell r="C285"/>
          <cell r="D285">
            <v>9693037</v>
          </cell>
          <cell r="E285">
            <v>1410924.0699999998</v>
          </cell>
          <cell r="F285">
            <v>11103961.07</v>
          </cell>
          <cell r="G285">
            <v>9228427.9699999988</v>
          </cell>
          <cell r="H285">
            <v>9228427.9699999988</v>
          </cell>
          <cell r="I285">
            <v>9228427.9699999988</v>
          </cell>
          <cell r="J285">
            <v>9228427.9699999988</v>
          </cell>
          <cell r="K285">
            <v>0</v>
          </cell>
          <cell r="L285"/>
          <cell r="M285">
            <v>1875533.1</v>
          </cell>
        </row>
        <row r="286">
          <cell r="A286" t="str">
            <v>96.0000.080</v>
          </cell>
          <cell r="B286" t="str">
            <v>96.</v>
          </cell>
          <cell r="C286" t="str">
            <v>GESTION DE RIESGOS NATURALES</v>
          </cell>
          <cell r="D286">
            <v>11000000</v>
          </cell>
          <cell r="E286">
            <v>-2377819.2000000002</v>
          </cell>
          <cell r="F286">
            <v>8622180.8000000007</v>
          </cell>
          <cell r="G286">
            <v>8422999.0199999996</v>
          </cell>
          <cell r="H286">
            <v>8422999.0199999996</v>
          </cell>
          <cell r="I286">
            <v>8422999.0199999996</v>
          </cell>
          <cell r="J286">
            <v>8422999.0199999996</v>
          </cell>
          <cell r="K286">
            <v>0</v>
          </cell>
          <cell r="L286">
            <v>97.689890938032761</v>
          </cell>
          <cell r="M286">
            <v>199181.78</v>
          </cell>
        </row>
        <row r="287">
          <cell r="A287" t="str">
            <v>96.0000.081</v>
          </cell>
          <cell r="B287" t="str">
            <v>96.</v>
          </cell>
          <cell r="C287" t="str">
            <v>PROGRAMA DEPTAL.DE EMPLEO POR EMERGENCIA</v>
          </cell>
          <cell r="D287">
            <v>4536100</v>
          </cell>
          <cell r="E287">
            <v>-1632446</v>
          </cell>
          <cell r="F287">
            <v>2903654</v>
          </cell>
          <cell r="G287">
            <v>2690214.37</v>
          </cell>
          <cell r="H287">
            <v>2690214.37</v>
          </cell>
          <cell r="I287">
            <v>2690214.37</v>
          </cell>
          <cell r="J287">
            <v>2690214.37</v>
          </cell>
          <cell r="K287">
            <v>0</v>
          </cell>
          <cell r="L287">
            <v>92.649274672533295</v>
          </cell>
          <cell r="M287">
            <v>213439.63</v>
          </cell>
        </row>
        <row r="288">
          <cell r="A288" t="str">
            <v/>
          </cell>
          <cell r="B288" t="str">
            <v>Total 96</v>
          </cell>
          <cell r="C288"/>
          <cell r="D288">
            <v>15536100</v>
          </cell>
          <cell r="E288">
            <v>-4010265.2</v>
          </cell>
          <cell r="F288">
            <v>11525834.800000001</v>
          </cell>
          <cell r="G288">
            <v>11113213.390000001</v>
          </cell>
          <cell r="H288">
            <v>11113213.390000001</v>
          </cell>
          <cell r="I288">
            <v>11113213.390000001</v>
          </cell>
          <cell r="J288">
            <v>11113213.390000001</v>
          </cell>
          <cell r="K288">
            <v>0</v>
          </cell>
          <cell r="L288"/>
          <cell r="M288">
            <v>412621.41000000003</v>
          </cell>
        </row>
        <row r="289">
          <cell r="A289" t="str">
            <v>97.0000.022</v>
          </cell>
          <cell r="B289" t="str">
            <v>97.</v>
          </cell>
          <cell r="C289" t="str">
            <v>PROVISIONES PARA GASTOS DE CAPITAL</v>
          </cell>
          <cell r="D289">
            <v>12178707</v>
          </cell>
          <cell r="E289">
            <v>-7426639.0599999996</v>
          </cell>
          <cell r="F289">
            <v>4752067.9400000004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4752067.9400000004</v>
          </cell>
        </row>
        <row r="290">
          <cell r="A290" t="str">
            <v>97.0000.043</v>
          </cell>
          <cell r="B290" t="str">
            <v>97.</v>
          </cell>
          <cell r="C290" t="str">
            <v>DEVOLUCION DE RECURSOS</v>
          </cell>
          <cell r="D290">
            <v>0</v>
          </cell>
          <cell r="E290">
            <v>3591686.39</v>
          </cell>
          <cell r="F290">
            <v>3591686.39</v>
          </cell>
          <cell r="G290">
            <v>3591686.39</v>
          </cell>
          <cell r="H290">
            <v>3591686.39</v>
          </cell>
          <cell r="I290">
            <v>3591686.39</v>
          </cell>
          <cell r="J290">
            <v>3591686.39</v>
          </cell>
          <cell r="K290">
            <v>0</v>
          </cell>
          <cell r="L290">
            <v>100</v>
          </cell>
          <cell r="M290">
            <v>0</v>
          </cell>
        </row>
        <row r="291">
          <cell r="A291" t="str">
            <v/>
          </cell>
          <cell r="B291" t="str">
            <v>Total 97</v>
          </cell>
          <cell r="C291"/>
          <cell r="D291">
            <v>12178707</v>
          </cell>
          <cell r="E291">
            <v>-3834952.6699999995</v>
          </cell>
          <cell r="F291">
            <v>8343754.3300000001</v>
          </cell>
          <cell r="G291">
            <v>3591686.39</v>
          </cell>
          <cell r="H291">
            <v>3591686.39</v>
          </cell>
          <cell r="I291">
            <v>3591686.39</v>
          </cell>
          <cell r="J291">
            <v>3591686.39</v>
          </cell>
          <cell r="K291">
            <v>0</v>
          </cell>
          <cell r="L291"/>
          <cell r="M291">
            <v>4752067.9400000004</v>
          </cell>
        </row>
        <row r="292">
          <cell r="A292" t="str">
            <v>98.0000.022</v>
          </cell>
          <cell r="B292" t="str">
            <v>98.</v>
          </cell>
          <cell r="C292" t="str">
            <v>BONO DE VACUNACIÓN - ESCALAFON AL MERITO-</v>
          </cell>
          <cell r="D292">
            <v>6153156</v>
          </cell>
          <cell r="E292">
            <v>0</v>
          </cell>
          <cell r="F292">
            <v>6153156</v>
          </cell>
          <cell r="G292">
            <v>6153156</v>
          </cell>
          <cell r="H292">
            <v>6153156</v>
          </cell>
          <cell r="I292">
            <v>6153156</v>
          </cell>
          <cell r="J292">
            <v>6153156</v>
          </cell>
          <cell r="K292">
            <v>0</v>
          </cell>
          <cell r="L292">
            <v>100</v>
          </cell>
          <cell r="M292">
            <v>0</v>
          </cell>
        </row>
        <row r="293">
          <cell r="A293" t="str">
            <v>98.0000.023</v>
          </cell>
          <cell r="B293" t="str">
            <v>98.</v>
          </cell>
          <cell r="C293" t="str">
            <v xml:space="preserve">SERVICIO DEPARTAMENTAL DE RIEGO </v>
          </cell>
          <cell r="D293">
            <v>50000</v>
          </cell>
          <cell r="E293">
            <v>0</v>
          </cell>
          <cell r="F293">
            <v>50000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50000</v>
          </cell>
        </row>
        <row r="294">
          <cell r="A294" t="str">
            <v>98.0000.024</v>
          </cell>
          <cell r="B294" t="str">
            <v>98.</v>
          </cell>
          <cell r="C294" t="str">
            <v>TRANSFERENCIAS CORRIENTES</v>
          </cell>
          <cell r="D294">
            <v>201252</v>
          </cell>
          <cell r="E294">
            <v>7819729</v>
          </cell>
          <cell r="F294">
            <v>8020981</v>
          </cell>
          <cell r="G294">
            <v>8020981</v>
          </cell>
          <cell r="H294">
            <v>8020981</v>
          </cell>
          <cell r="I294">
            <v>8020981</v>
          </cell>
          <cell r="J294">
            <v>8020981</v>
          </cell>
          <cell r="K294">
            <v>0</v>
          </cell>
          <cell r="L294">
            <v>100</v>
          </cell>
          <cell r="M294">
            <v>0</v>
          </cell>
        </row>
        <row r="295">
          <cell r="A295" t="str">
            <v>98.0000.025</v>
          </cell>
          <cell r="B295" t="str">
            <v>98.</v>
          </cell>
          <cell r="C295" t="str">
            <v>TRANSFERENCIA MINISTERIO DE EDUCACIÓN</v>
          </cell>
          <cell r="D295">
            <v>567210</v>
          </cell>
          <cell r="E295">
            <v>506250</v>
          </cell>
          <cell r="F295">
            <v>1073460</v>
          </cell>
          <cell r="G295">
            <v>1073460</v>
          </cell>
          <cell r="H295">
            <v>1073460</v>
          </cell>
          <cell r="I295">
            <v>1073460</v>
          </cell>
          <cell r="J295">
            <v>1073460</v>
          </cell>
          <cell r="K295">
            <v>0</v>
          </cell>
          <cell r="L295">
            <v>100</v>
          </cell>
          <cell r="M295">
            <v>0</v>
          </cell>
        </row>
        <row r="296">
          <cell r="A296" t="str">
            <v>98.0000.026</v>
          </cell>
          <cell r="B296" t="str">
            <v>98.</v>
          </cell>
          <cell r="C296" t="str">
            <v>PREDIARIOS</v>
          </cell>
          <cell r="D296">
            <v>1500000</v>
          </cell>
          <cell r="E296">
            <v>0</v>
          </cell>
          <cell r="F296">
            <v>1500000</v>
          </cell>
          <cell r="G296">
            <v>1273599.1599999999</v>
          </cell>
          <cell r="H296">
            <v>1273599.1599999999</v>
          </cell>
          <cell r="I296">
            <v>1273599.1599999999</v>
          </cell>
          <cell r="J296">
            <v>1273599.1599999999</v>
          </cell>
          <cell r="K296">
            <v>0</v>
          </cell>
          <cell r="L296">
            <v>84.906610666666666</v>
          </cell>
          <cell r="M296">
            <v>226400.84</v>
          </cell>
        </row>
        <row r="297">
          <cell r="A297" t="str">
            <v>98.0000.027</v>
          </cell>
          <cell r="B297" t="str">
            <v>98.</v>
          </cell>
          <cell r="C297" t="str">
            <v xml:space="preserve">TRANSF. A LA DIRECCIÓN DE EDUCACIÓN </v>
          </cell>
          <cell r="D297">
            <v>2500000</v>
          </cell>
          <cell r="E297">
            <v>0</v>
          </cell>
          <cell r="F297">
            <v>2500000</v>
          </cell>
          <cell r="G297">
            <v>1800000</v>
          </cell>
          <cell r="H297">
            <v>1800000</v>
          </cell>
          <cell r="I297">
            <v>1800000</v>
          </cell>
          <cell r="J297">
            <v>1800000</v>
          </cell>
          <cell r="K297">
            <v>0</v>
          </cell>
          <cell r="L297">
            <v>72</v>
          </cell>
          <cell r="M297">
            <v>700000</v>
          </cell>
        </row>
        <row r="298">
          <cell r="A298" t="str">
            <v>98.0000.028</v>
          </cell>
          <cell r="B298" t="str">
            <v>98.</v>
          </cell>
          <cell r="C298" t="str">
            <v>TRANSFERENCIA A SENASAG</v>
          </cell>
          <cell r="D298">
            <v>0</v>
          </cell>
          <cell r="E298">
            <v>1136374.3999999999</v>
          </cell>
          <cell r="F298">
            <v>1136374.3999999999</v>
          </cell>
          <cell r="G298">
            <v>1136374.3999999999</v>
          </cell>
          <cell r="H298">
            <v>1136374.3999999999</v>
          </cell>
          <cell r="I298">
            <v>1136374.3999999999</v>
          </cell>
          <cell r="J298">
            <v>1136374.3999999999</v>
          </cell>
          <cell r="K298">
            <v>0</v>
          </cell>
          <cell r="L298">
            <v>100</v>
          </cell>
          <cell r="M298">
            <v>0</v>
          </cell>
        </row>
        <row r="299">
          <cell r="A299" t="str">
            <v>98.0000.032</v>
          </cell>
          <cell r="B299" t="str">
            <v>98.</v>
          </cell>
          <cell r="C299" t="str">
            <v>RENTA DIGNIDAD</v>
          </cell>
          <cell r="D299">
            <v>59345124</v>
          </cell>
          <cell r="E299">
            <v>0</v>
          </cell>
          <cell r="F299">
            <v>59345124</v>
          </cell>
          <cell r="G299">
            <v>50747190.920000002</v>
          </cell>
          <cell r="H299">
            <v>50747190.920000002</v>
          </cell>
          <cell r="I299">
            <v>50747190.920000002</v>
          </cell>
          <cell r="J299">
            <v>50747190.920000002</v>
          </cell>
          <cell r="K299">
            <v>0</v>
          </cell>
          <cell r="L299">
            <v>85.511980596754668</v>
          </cell>
          <cell r="M299">
            <v>8597933.0800000001</v>
          </cell>
        </row>
        <row r="300">
          <cell r="A300" t="str">
            <v>98.0000.033</v>
          </cell>
          <cell r="B300" t="str">
            <v>98.</v>
          </cell>
          <cell r="C300" t="str">
            <v>UNIVERSIDADES</v>
          </cell>
          <cell r="D300">
            <v>7467261</v>
          </cell>
          <cell r="E300">
            <v>3339332</v>
          </cell>
          <cell r="F300">
            <v>10806593</v>
          </cell>
          <cell r="G300">
            <v>10806591.529999999</v>
          </cell>
          <cell r="H300">
            <v>10806591.529999999</v>
          </cell>
          <cell r="I300">
            <v>10806591.529999999</v>
          </cell>
          <cell r="J300">
            <v>10806591.529999999</v>
          </cell>
          <cell r="K300">
            <v>0</v>
          </cell>
          <cell r="L300">
            <v>99.999986397192899</v>
          </cell>
          <cell r="M300">
            <v>1.47</v>
          </cell>
        </row>
        <row r="301">
          <cell r="A301" t="str">
            <v>98.0000.034</v>
          </cell>
          <cell r="B301" t="str">
            <v>98.</v>
          </cell>
          <cell r="C301" t="str">
            <v xml:space="preserve">FONDO DE FOMENTO A LA EDUCACIÓN CIVICO </v>
          </cell>
          <cell r="D301">
            <v>395634</v>
          </cell>
          <cell r="E301">
            <v>0</v>
          </cell>
          <cell r="F301">
            <v>395634</v>
          </cell>
          <cell r="G301">
            <v>338314.48</v>
          </cell>
          <cell r="H301">
            <v>338314.48</v>
          </cell>
          <cell r="I301">
            <v>338314.48</v>
          </cell>
          <cell r="J301">
            <v>338314.48</v>
          </cell>
          <cell r="K301">
            <v>0</v>
          </cell>
          <cell r="L301">
            <v>85.511983297694329</v>
          </cell>
          <cell r="M301">
            <v>57319.519999999997</v>
          </cell>
        </row>
        <row r="302">
          <cell r="A302" t="str">
            <v>98.0000.035</v>
          </cell>
          <cell r="B302" t="str">
            <v>98.</v>
          </cell>
          <cell r="C302" t="str">
            <v>PROYECTO SUCRE CIUDAD UNIVERSITARIA</v>
          </cell>
          <cell r="D302">
            <v>1506229</v>
          </cell>
          <cell r="E302">
            <v>0</v>
          </cell>
          <cell r="F302">
            <v>1506229</v>
          </cell>
          <cell r="G302">
            <v>868751.3</v>
          </cell>
          <cell r="H302">
            <v>868751.3</v>
          </cell>
          <cell r="I302">
            <v>868751.3</v>
          </cell>
          <cell r="J302">
            <v>868751.3</v>
          </cell>
          <cell r="K302">
            <v>0</v>
          </cell>
          <cell r="L302">
            <v>57.677238985572579</v>
          </cell>
          <cell r="M302">
            <v>637477.69999999995</v>
          </cell>
        </row>
        <row r="303">
          <cell r="A303" t="str">
            <v>98.0000.036</v>
          </cell>
          <cell r="B303" t="str">
            <v>98.</v>
          </cell>
          <cell r="C303" t="str">
            <v>PROGRAMA GESTION EDUCATIVA PREMIACION</v>
          </cell>
          <cell r="D303">
            <v>0</v>
          </cell>
          <cell r="E303">
            <v>38000</v>
          </cell>
          <cell r="F303">
            <v>38000</v>
          </cell>
          <cell r="G303">
            <v>37950</v>
          </cell>
          <cell r="H303">
            <v>37950</v>
          </cell>
          <cell r="I303">
            <v>37950</v>
          </cell>
          <cell r="J303">
            <v>37950</v>
          </cell>
          <cell r="K303">
            <v>0</v>
          </cell>
          <cell r="L303">
            <v>99.868421052631575</v>
          </cell>
          <cell r="M303">
            <v>50</v>
          </cell>
        </row>
        <row r="304">
          <cell r="A304" t="str">
            <v>98.0000.037</v>
          </cell>
          <cell r="B304" t="str">
            <v>98.</v>
          </cell>
          <cell r="C304" t="str">
            <v>TRANSF. A LA ESCUELA TALLER SUCRE</v>
          </cell>
          <cell r="D304">
            <v>0</v>
          </cell>
          <cell r="E304">
            <v>45029</v>
          </cell>
          <cell r="F304">
            <v>45029</v>
          </cell>
          <cell r="G304">
            <v>45029</v>
          </cell>
          <cell r="H304">
            <v>45029</v>
          </cell>
          <cell r="I304">
            <v>45029</v>
          </cell>
          <cell r="J304">
            <v>45029</v>
          </cell>
          <cell r="K304">
            <v>0</v>
          </cell>
          <cell r="L304">
            <v>100</v>
          </cell>
          <cell r="M304">
            <v>0</v>
          </cell>
        </row>
        <row r="305">
          <cell r="A305" t="str">
            <v>98.0000.041</v>
          </cell>
          <cell r="B305" t="str">
            <v>98.</v>
          </cell>
          <cell r="C305" t="str">
            <v>TRANSFERENCIAS DE CAPITAL</v>
          </cell>
          <cell r="D305">
            <v>54624294</v>
          </cell>
          <cell r="E305">
            <v>112773892.06999999</v>
          </cell>
          <cell r="F305">
            <v>167398186.06999999</v>
          </cell>
          <cell r="G305">
            <v>144451330.84999999</v>
          </cell>
          <cell r="H305">
            <v>144451330.84999999</v>
          </cell>
          <cell r="I305">
            <v>144451330.84999999</v>
          </cell>
          <cell r="J305">
            <v>144451330.84999999</v>
          </cell>
          <cell r="K305">
            <v>0</v>
          </cell>
          <cell r="L305">
            <v>86.292052644821112</v>
          </cell>
          <cell r="M305">
            <v>22946855.219999999</v>
          </cell>
        </row>
        <row r="306">
          <cell r="A306" t="str">
            <v>98.0000.045</v>
          </cell>
          <cell r="B306" t="str">
            <v>98.</v>
          </cell>
          <cell r="C306" t="str">
            <v>PROYECTO SUCRE. CIUDAD UNIVERSITARIA</v>
          </cell>
          <cell r="D306">
            <v>8535300</v>
          </cell>
          <cell r="E306">
            <v>0</v>
          </cell>
          <cell r="F306">
            <v>8535300</v>
          </cell>
          <cell r="G306">
            <v>4922923.9800000004</v>
          </cell>
          <cell r="H306">
            <v>4922923.9800000004</v>
          </cell>
          <cell r="I306">
            <v>4922923.9800000004</v>
          </cell>
          <cell r="J306">
            <v>4922923.9800000004</v>
          </cell>
          <cell r="K306">
            <v>0</v>
          </cell>
          <cell r="L306">
            <v>57.677222593230468</v>
          </cell>
          <cell r="M306">
            <v>3612376.02</v>
          </cell>
        </row>
        <row r="307">
          <cell r="A307" t="str">
            <v>98.0000.046</v>
          </cell>
          <cell r="B307" t="str">
            <v>98.</v>
          </cell>
          <cell r="C307" t="str">
            <v>PERSONA CON DISCAPACIDA</v>
          </cell>
          <cell r="D307">
            <v>118000</v>
          </cell>
          <cell r="E307">
            <v>125000</v>
          </cell>
          <cell r="F307">
            <v>243000</v>
          </cell>
          <cell r="G307">
            <v>111580</v>
          </cell>
          <cell r="H307">
            <v>111580</v>
          </cell>
          <cell r="I307">
            <v>111580</v>
          </cell>
          <cell r="J307">
            <v>111580</v>
          </cell>
          <cell r="K307">
            <v>0</v>
          </cell>
          <cell r="L307">
            <v>45.91769547325103</v>
          </cell>
          <cell r="M307">
            <v>131420</v>
          </cell>
        </row>
        <row r="308">
          <cell r="A308" t="str">
            <v>98.0000.047</v>
          </cell>
          <cell r="B308" t="str">
            <v>98.</v>
          </cell>
          <cell r="C308" t="str">
            <v>DESARROLLO SOCIAL.</v>
          </cell>
          <cell r="D308">
            <v>60000</v>
          </cell>
          <cell r="E308">
            <v>0</v>
          </cell>
          <cell r="F308">
            <v>60000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60000</v>
          </cell>
        </row>
        <row r="309">
          <cell r="A309" t="str">
            <v>98.0000.048</v>
          </cell>
          <cell r="B309" t="str">
            <v>98.</v>
          </cell>
          <cell r="C309" t="str">
            <v xml:space="preserve">PROGRAMA PREMIO JUANA AZURDUY Y MANUAL </v>
          </cell>
          <cell r="D309">
            <v>510000</v>
          </cell>
          <cell r="E309">
            <v>0</v>
          </cell>
          <cell r="F309">
            <v>510000</v>
          </cell>
          <cell r="G309">
            <v>415000</v>
          </cell>
          <cell r="H309">
            <v>415000</v>
          </cell>
          <cell r="I309">
            <v>415000</v>
          </cell>
          <cell r="J309">
            <v>415000</v>
          </cell>
          <cell r="K309">
            <v>0</v>
          </cell>
          <cell r="L309">
            <v>81.372549019607845</v>
          </cell>
          <cell r="M309">
            <v>95000</v>
          </cell>
        </row>
        <row r="310">
          <cell r="A310" t="str">
            <v>98.0000.049</v>
          </cell>
          <cell r="B310" t="str">
            <v>98.</v>
          </cell>
          <cell r="C310" t="str">
            <v>FORMENTO AL DEPORTE</v>
          </cell>
          <cell r="D310">
            <v>272000</v>
          </cell>
          <cell r="E310">
            <v>739750</v>
          </cell>
          <cell r="F310">
            <v>1011750</v>
          </cell>
          <cell r="G310">
            <v>958516</v>
          </cell>
          <cell r="H310">
            <v>958516</v>
          </cell>
          <cell r="I310">
            <v>958516</v>
          </cell>
          <cell r="J310">
            <v>958516</v>
          </cell>
          <cell r="K310">
            <v>0</v>
          </cell>
          <cell r="L310">
            <v>94.738423523597731</v>
          </cell>
          <cell r="M310">
            <v>53234</v>
          </cell>
        </row>
        <row r="311">
          <cell r="A311" t="str">
            <v/>
          </cell>
          <cell r="B311" t="str">
            <v>Total 98</v>
          </cell>
          <cell r="C311"/>
          <cell r="D311">
            <v>143805460</v>
          </cell>
          <cell r="E311">
            <v>126523356.47</v>
          </cell>
          <cell r="F311">
            <v>270328816.47000003</v>
          </cell>
          <cell r="G311">
            <v>233160748.61999997</v>
          </cell>
          <cell r="H311">
            <v>233160748.61999997</v>
          </cell>
          <cell r="I311">
            <v>233160748.61999997</v>
          </cell>
          <cell r="J311">
            <v>233160748.61999997</v>
          </cell>
          <cell r="K311">
            <v>0</v>
          </cell>
          <cell r="L311"/>
          <cell r="M311">
            <v>37168067.850000001</v>
          </cell>
        </row>
        <row r="312">
          <cell r="A312" t="str">
            <v>99.0000.021</v>
          </cell>
          <cell r="B312" t="str">
            <v>99.</v>
          </cell>
          <cell r="C312" t="str">
            <v>DEUDAS RECURRENTES Y COMERCIALES</v>
          </cell>
          <cell r="D312">
            <v>270000</v>
          </cell>
          <cell r="E312">
            <v>-270000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</row>
        <row r="313">
          <cell r="A313" t="str">
            <v>99.0000.022</v>
          </cell>
          <cell r="B313" t="str">
            <v>99.</v>
          </cell>
          <cell r="C313" t="str">
            <v xml:space="preserve">DEUDA INTERNA (FNDR, SOBOCE Y OTROS </v>
          </cell>
          <cell r="D313">
            <v>3205464</v>
          </cell>
          <cell r="E313">
            <v>0</v>
          </cell>
          <cell r="F313">
            <v>3205464</v>
          </cell>
          <cell r="G313">
            <v>2201431.34</v>
          </cell>
          <cell r="H313">
            <v>2201431.34</v>
          </cell>
          <cell r="I313">
            <v>2201431.34</v>
          </cell>
          <cell r="J313">
            <v>2175246.04</v>
          </cell>
          <cell r="K313">
            <v>26185.3</v>
          </cell>
          <cell r="L313">
            <v>68.677462607597533</v>
          </cell>
          <cell r="M313">
            <v>1004032.66</v>
          </cell>
        </row>
        <row r="314">
          <cell r="A314" t="str">
            <v>99.0000.023</v>
          </cell>
          <cell r="B314" t="str">
            <v>99.</v>
          </cell>
          <cell r="C314" t="str">
            <v>DEUDA EXTERNA (ORGANISMOS INTERNACINALES)</v>
          </cell>
          <cell r="D314">
            <v>25996000</v>
          </cell>
          <cell r="E314">
            <v>12386428.380000001</v>
          </cell>
          <cell r="F314">
            <v>38382428.380000003</v>
          </cell>
          <cell r="G314">
            <v>32409391.98</v>
          </cell>
          <cell r="H314">
            <v>32409391.98</v>
          </cell>
          <cell r="I314">
            <v>32409391.98</v>
          </cell>
          <cell r="J314">
            <v>31532730.719999999</v>
          </cell>
          <cell r="K314">
            <v>876661.26</v>
          </cell>
          <cell r="L314">
            <v>84.438096670526505</v>
          </cell>
          <cell r="M314">
            <v>5973036.4000000004</v>
          </cell>
        </row>
        <row r="315">
          <cell r="A315" t="str">
            <v>99.0000.024</v>
          </cell>
          <cell r="B315" t="str">
            <v>99.</v>
          </cell>
          <cell r="C315" t="str">
            <v>DEUDAS DE CAPITAL</v>
          </cell>
          <cell r="D315">
            <v>5000000</v>
          </cell>
          <cell r="E315">
            <v>-1760000</v>
          </cell>
          <cell r="F315">
            <v>3240000</v>
          </cell>
          <cell r="G315">
            <v>3240000</v>
          </cell>
          <cell r="H315">
            <v>3240000</v>
          </cell>
          <cell r="I315">
            <v>3240000</v>
          </cell>
          <cell r="J315">
            <v>3240000</v>
          </cell>
          <cell r="K315">
            <v>0</v>
          </cell>
          <cell r="L315">
            <v>100</v>
          </cell>
          <cell r="M315">
            <v>0</v>
          </cell>
        </row>
        <row r="316">
          <cell r="A316"/>
          <cell r="B316" t="str">
            <v>Total 99</v>
          </cell>
          <cell r="C316"/>
          <cell r="D316">
            <v>34471464</v>
          </cell>
          <cell r="E316">
            <v>10356428.380000001</v>
          </cell>
          <cell r="F316">
            <v>44827892.380000003</v>
          </cell>
          <cell r="G316">
            <v>37850823.32</v>
          </cell>
          <cell r="H316">
            <v>37850823.32</v>
          </cell>
          <cell r="I316">
            <v>37850823.32</v>
          </cell>
          <cell r="J316">
            <v>36947976.759999998</v>
          </cell>
          <cell r="K316">
            <v>902846.56</v>
          </cell>
          <cell r="L316"/>
          <cell r="M316">
            <v>6977069.0600000005</v>
          </cell>
        </row>
        <row r="317">
          <cell r="A317" t="str">
            <v>Total Entidad</v>
          </cell>
          <cell r="B317" t="str">
            <v>Tot</v>
          </cell>
          <cell r="C317" t="str">
            <v>901</v>
          </cell>
          <cell r="D317">
            <v>1205818056</v>
          </cell>
          <cell r="E317">
            <v>372257373.84000003</v>
          </cell>
          <cell r="F317">
            <v>1578075429.8400002</v>
          </cell>
          <cell r="G317">
            <v>1441752341.3599994</v>
          </cell>
          <cell r="H317">
            <v>1441752341.3599994</v>
          </cell>
          <cell r="I317">
            <v>1441752341.3599994</v>
          </cell>
          <cell r="J317">
            <v>1440849494.7999995</v>
          </cell>
          <cell r="K317">
            <v>902846.56</v>
          </cell>
          <cell r="L317">
            <v>91.361433940212706</v>
          </cell>
          <cell r="M317">
            <v>136323088.47999999</v>
          </cell>
        </row>
        <row r="318">
          <cell r="A318"/>
          <cell r="B318"/>
          <cell r="C318"/>
          <cell r="D318"/>
          <cell r="E318"/>
          <cell r="F318"/>
          <cell r="G318"/>
          <cell r="H318"/>
          <cell r="I318"/>
          <cell r="J318"/>
          <cell r="K318"/>
          <cell r="L318"/>
          <cell r="M318"/>
        </row>
        <row r="319">
          <cell r="A319" t="str">
            <v>TOTALES GENERALES</v>
          </cell>
          <cell r="B319"/>
          <cell r="D319">
            <v>1205818056</v>
          </cell>
          <cell r="E319">
            <v>372257373.84000003</v>
          </cell>
          <cell r="F319">
            <v>1578075429.8400002</v>
          </cell>
          <cell r="G319">
            <v>1441752341.3599994</v>
          </cell>
          <cell r="H319">
            <v>1441752341.3599994</v>
          </cell>
          <cell r="I319">
            <v>1441752341.3599994</v>
          </cell>
          <cell r="J319">
            <v>1440849494.7999995</v>
          </cell>
          <cell r="K319">
            <v>902846.56</v>
          </cell>
          <cell r="L319">
            <v>91.361433940212706</v>
          </cell>
          <cell r="M319">
            <v>136323088.47999999</v>
          </cell>
        </row>
        <row r="320">
          <cell r="A320"/>
          <cell r="B320"/>
          <cell r="C320"/>
          <cell r="D320"/>
          <cell r="E320"/>
          <cell r="F320"/>
          <cell r="G320"/>
          <cell r="H320"/>
          <cell r="I320"/>
          <cell r="J320"/>
          <cell r="K320"/>
          <cell r="L320"/>
          <cell r="M320"/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aReportesMultiples"/>
    </sheetNames>
    <sheetDataSet>
      <sheetData sheetId="0">
        <row r="2">
          <cell r="A2" t="str">
            <v>Cat.Prg.</v>
          </cell>
          <cell r="B2" t="str">
            <v>Prog</v>
          </cell>
          <cell r="C2" t="str">
            <v>Descripción Cat. Prg.</v>
          </cell>
          <cell r="D2" t="str">
            <v>Presupuesto Inicial</v>
          </cell>
          <cell r="E2" t="str">
            <v>Mod. Aprobadas</v>
          </cell>
          <cell r="F2" t="str">
            <v>Presup. Vig.</v>
          </cell>
          <cell r="G2" t="str">
            <v>Preventivo</v>
          </cell>
          <cell r="H2" t="str">
            <v>Compromiso</v>
          </cell>
          <cell r="I2" t="str">
            <v>Devengado</v>
          </cell>
          <cell r="J2" t="str">
            <v>Pagado</v>
          </cell>
          <cell r="K2" t="str">
            <v>Saldo Por Pagar</v>
          </cell>
          <cell r="L2" t="str">
            <v>Porcen. Ejec.</v>
          </cell>
          <cell r="M2" t="str">
            <v>Saldo Deveng.</v>
          </cell>
        </row>
        <row r="3">
          <cell r="A3" t="str">
            <v>00.0000.001</v>
          </cell>
          <cell r="B3" t="str">
            <v>00</v>
          </cell>
          <cell r="C3" t="str">
            <v>DESPACHO GOBERNACIÓN</v>
          </cell>
          <cell r="D3">
            <v>800000</v>
          </cell>
          <cell r="E3">
            <v>190601</v>
          </cell>
          <cell r="F3">
            <v>990601</v>
          </cell>
          <cell r="G3">
            <v>743343.02</v>
          </cell>
          <cell r="H3">
            <v>743343.02</v>
          </cell>
          <cell r="I3">
            <v>743343.02</v>
          </cell>
          <cell r="J3">
            <v>743343.02</v>
          </cell>
          <cell r="K3">
            <v>0</v>
          </cell>
          <cell r="L3">
            <v>75.039599192813256</v>
          </cell>
          <cell r="M3">
            <v>247257.98</v>
          </cell>
        </row>
        <row r="4">
          <cell r="A4" t="str">
            <v>00.0000.003</v>
          </cell>
          <cell r="B4" t="str">
            <v>00</v>
          </cell>
          <cell r="C4" t="str">
            <v>SECRETARIA GENERAL DE COORDINACION</v>
          </cell>
          <cell r="D4">
            <v>100000</v>
          </cell>
          <cell r="E4">
            <v>-40835</v>
          </cell>
          <cell r="F4">
            <v>59165</v>
          </cell>
          <cell r="G4">
            <v>47677.8</v>
          </cell>
          <cell r="H4">
            <v>47677.8</v>
          </cell>
          <cell r="I4">
            <v>47677.8</v>
          </cell>
          <cell r="J4">
            <v>47677.8</v>
          </cell>
          <cell r="K4">
            <v>0</v>
          </cell>
          <cell r="L4">
            <v>80.584467168089247</v>
          </cell>
          <cell r="M4">
            <v>11487.2</v>
          </cell>
        </row>
        <row r="5">
          <cell r="A5" t="str">
            <v>00.0000.004</v>
          </cell>
          <cell r="B5" t="str">
            <v>00</v>
          </cell>
          <cell r="C5" t="str">
            <v>SECRETARIA  DE ECONOMIA Y FINANZAS</v>
          </cell>
          <cell r="D5">
            <v>639000</v>
          </cell>
          <cell r="E5">
            <v>-200372</v>
          </cell>
          <cell r="F5">
            <v>438628</v>
          </cell>
          <cell r="G5">
            <v>411236.04</v>
          </cell>
          <cell r="H5">
            <v>411236.04</v>
          </cell>
          <cell r="I5">
            <v>411236.04</v>
          </cell>
          <cell r="J5">
            <v>411236.04</v>
          </cell>
          <cell r="K5">
            <v>0</v>
          </cell>
          <cell r="L5">
            <v>93.755081754926721</v>
          </cell>
          <cell r="M5">
            <v>27391.96</v>
          </cell>
        </row>
        <row r="6">
          <cell r="A6" t="str">
            <v>00.0000.005</v>
          </cell>
          <cell r="B6" t="str">
            <v>00</v>
          </cell>
          <cell r="C6" t="str">
            <v>SECRETARIA JURIDICA</v>
          </cell>
          <cell r="D6">
            <v>350000</v>
          </cell>
          <cell r="E6">
            <v>0</v>
          </cell>
          <cell r="F6">
            <v>350000</v>
          </cell>
          <cell r="G6">
            <v>324106.99</v>
          </cell>
          <cell r="H6">
            <v>324106.99</v>
          </cell>
          <cell r="I6">
            <v>324106.99</v>
          </cell>
          <cell r="J6">
            <v>324106.99</v>
          </cell>
          <cell r="K6">
            <v>0</v>
          </cell>
          <cell r="L6">
            <v>92.601997142857144</v>
          </cell>
          <cell r="M6">
            <v>25893.01</v>
          </cell>
        </row>
        <row r="7">
          <cell r="A7" t="str">
            <v>00.0000.007</v>
          </cell>
          <cell r="B7" t="str">
            <v>00</v>
          </cell>
          <cell r="C7" t="str">
            <v>AUDITORIA INTERNA</v>
          </cell>
          <cell r="D7">
            <v>333400</v>
          </cell>
          <cell r="E7">
            <v>-127634</v>
          </cell>
          <cell r="F7">
            <v>205766</v>
          </cell>
          <cell r="G7">
            <v>177290.66</v>
          </cell>
          <cell r="H7">
            <v>177290.66</v>
          </cell>
          <cell r="I7">
            <v>177290.66</v>
          </cell>
          <cell r="J7">
            <v>177290.66</v>
          </cell>
          <cell r="K7">
            <v>0</v>
          </cell>
          <cell r="L7">
            <v>86.161299728818179</v>
          </cell>
          <cell r="M7">
            <v>28475.34</v>
          </cell>
        </row>
        <row r="8">
          <cell r="A8" t="str">
            <v>00.0000.008</v>
          </cell>
          <cell r="B8" t="str">
            <v>00</v>
          </cell>
          <cell r="C8" t="str">
            <v>ADMINISTRACIÓN CENTRAL (GRUPO 100 Y 900)</v>
          </cell>
          <cell r="D8">
            <v>36110185</v>
          </cell>
          <cell r="E8">
            <v>-1771966</v>
          </cell>
          <cell r="F8">
            <v>34338219</v>
          </cell>
          <cell r="G8">
            <v>33292541.609999999</v>
          </cell>
          <cell r="H8">
            <v>33292541.609999999</v>
          </cell>
          <cell r="I8">
            <v>33292541.609999999</v>
          </cell>
          <cell r="J8">
            <v>33292541.609999999</v>
          </cell>
          <cell r="K8">
            <v>0</v>
          </cell>
          <cell r="L8">
            <v>96.954771038066937</v>
          </cell>
          <cell r="M8">
            <v>1045677.39</v>
          </cell>
        </row>
        <row r="9">
          <cell r="A9" t="str">
            <v>00.0000.009</v>
          </cell>
          <cell r="B9" t="str">
            <v>00</v>
          </cell>
          <cell r="C9" t="str">
            <v>SECRETARIA DE PLANIFICACIÓN DEL DESARROLLO</v>
          </cell>
          <cell r="D9">
            <v>250110</v>
          </cell>
          <cell r="E9">
            <v>-5000</v>
          </cell>
          <cell r="F9">
            <v>245110</v>
          </cell>
          <cell r="G9">
            <v>209194.58</v>
          </cell>
          <cell r="H9">
            <v>209194.58</v>
          </cell>
          <cell r="I9">
            <v>209194.58</v>
          </cell>
          <cell r="J9">
            <v>209194.58</v>
          </cell>
          <cell r="K9">
            <v>0</v>
          </cell>
          <cell r="L9">
            <v>85.347223695483663</v>
          </cell>
          <cell r="M9">
            <v>35915.42</v>
          </cell>
        </row>
        <row r="10">
          <cell r="A10" t="str">
            <v>00.0000.010</v>
          </cell>
          <cell r="B10" t="str">
            <v>00</v>
          </cell>
          <cell r="C10" t="str">
            <v xml:space="preserve">DIRECCION GENERAL ADMINISTRATIVA Y </v>
          </cell>
          <cell r="D10">
            <v>3800000</v>
          </cell>
          <cell r="E10">
            <v>419773</v>
          </cell>
          <cell r="F10">
            <v>4219773</v>
          </cell>
          <cell r="G10">
            <v>4054240.46</v>
          </cell>
          <cell r="H10">
            <v>4054240.46</v>
          </cell>
          <cell r="I10">
            <v>4054240.46</v>
          </cell>
          <cell r="J10">
            <v>4054240.46</v>
          </cell>
          <cell r="K10">
            <v>0</v>
          </cell>
          <cell r="L10">
            <v>96.077216949821704</v>
          </cell>
          <cell r="M10">
            <v>165532.54</v>
          </cell>
        </row>
        <row r="11">
          <cell r="A11" t="str">
            <v>00.0000.011</v>
          </cell>
          <cell r="B11" t="str">
            <v>00</v>
          </cell>
          <cell r="C11" t="str">
            <v xml:space="preserve">DIRECCIÓN GENERAL  DE RELACIONAMIENTO </v>
          </cell>
          <cell r="D11">
            <v>118170</v>
          </cell>
          <cell r="E11">
            <v>-35780</v>
          </cell>
          <cell r="F11">
            <v>82390</v>
          </cell>
          <cell r="G11">
            <v>54711.94</v>
          </cell>
          <cell r="H11">
            <v>54711.94</v>
          </cell>
          <cell r="I11">
            <v>54711.94</v>
          </cell>
          <cell r="J11">
            <v>54711.94</v>
          </cell>
          <cell r="K11">
            <v>0</v>
          </cell>
          <cell r="L11">
            <v>66.406044422866856</v>
          </cell>
          <cell r="M11">
            <v>27678.06</v>
          </cell>
        </row>
        <row r="12">
          <cell r="A12" t="str">
            <v>00.0000.013</v>
          </cell>
          <cell r="B12" t="str">
            <v>00</v>
          </cell>
          <cell r="C12" t="str">
            <v>SECRETARIA DE COMUNICACIÓN</v>
          </cell>
          <cell r="D12">
            <v>1800000</v>
          </cell>
          <cell r="E12">
            <v>400000</v>
          </cell>
          <cell r="F12">
            <v>2200000</v>
          </cell>
          <cell r="G12">
            <v>1991284.17</v>
          </cell>
          <cell r="H12">
            <v>1991284.17</v>
          </cell>
          <cell r="I12">
            <v>1991284.17</v>
          </cell>
          <cell r="J12">
            <v>1990484.17</v>
          </cell>
          <cell r="K12">
            <v>800</v>
          </cell>
          <cell r="L12">
            <v>90.512916818181822</v>
          </cell>
          <cell r="M12">
            <v>208715.83</v>
          </cell>
        </row>
        <row r="13">
          <cell r="A13"/>
          <cell r="B13" t="str">
            <v>Total 00</v>
          </cell>
          <cell r="C13"/>
          <cell r="D13"/>
          <cell r="E13">
            <v>-1171213</v>
          </cell>
          <cell r="F13">
            <v>43129652</v>
          </cell>
          <cell r="G13">
            <v>41305627.269999996</v>
          </cell>
          <cell r="H13">
            <v>41305627.269999996</v>
          </cell>
          <cell r="I13">
            <v>41305627.269999996</v>
          </cell>
          <cell r="J13">
            <v>41304827.269999996</v>
          </cell>
          <cell r="K13">
            <v>800</v>
          </cell>
          <cell r="L13">
            <v>863.44061791192553</v>
          </cell>
          <cell r="M13"/>
        </row>
        <row r="14">
          <cell r="A14" t="str">
            <v>01.0000.012</v>
          </cell>
          <cell r="B14" t="str">
            <v>01</v>
          </cell>
          <cell r="C14" t="str">
            <v>ASAMBLEA LEGISLATIVA DEPARTAMENTAL</v>
          </cell>
          <cell r="D14">
            <v>11389822</v>
          </cell>
          <cell r="E14">
            <v>0</v>
          </cell>
          <cell r="F14">
            <v>11389822</v>
          </cell>
          <cell r="G14">
            <v>10491005.689999999</v>
          </cell>
          <cell r="H14">
            <v>10491005.689999999</v>
          </cell>
          <cell r="I14">
            <v>10491005.689999999</v>
          </cell>
          <cell r="J14">
            <v>10491005.689999999</v>
          </cell>
          <cell r="K14">
            <v>0</v>
          </cell>
          <cell r="L14">
            <v>92.108600907020318</v>
          </cell>
          <cell r="M14">
            <v>898816.31</v>
          </cell>
        </row>
        <row r="15">
          <cell r="A15"/>
          <cell r="B15" t="str">
            <v>Total 01</v>
          </cell>
          <cell r="C15"/>
          <cell r="D15"/>
          <cell r="E15">
            <v>0</v>
          </cell>
          <cell r="F15">
            <v>11389822</v>
          </cell>
          <cell r="G15">
            <v>10491005.689999999</v>
          </cell>
          <cell r="H15">
            <v>10491005.689999999</v>
          </cell>
          <cell r="I15">
            <v>10491005.689999999</v>
          </cell>
          <cell r="J15">
            <v>10491005.689999999</v>
          </cell>
          <cell r="K15">
            <v>0</v>
          </cell>
          <cell r="L15">
            <v>92.108600907020318</v>
          </cell>
          <cell r="M15"/>
        </row>
        <row r="16">
          <cell r="A16" t="str">
            <v>10.0000.001</v>
          </cell>
          <cell r="B16" t="str">
            <v>10</v>
          </cell>
          <cell r="C16" t="str">
            <v xml:space="preserve">SECRETARIA DE MEDIO AMBIENTE Y MADRE </v>
          </cell>
          <cell r="D16">
            <v>329000</v>
          </cell>
          <cell r="E16">
            <v>-130293.33</v>
          </cell>
          <cell r="F16">
            <v>198706.67</v>
          </cell>
          <cell r="G16">
            <v>176844.81</v>
          </cell>
          <cell r="H16">
            <v>176844.81</v>
          </cell>
          <cell r="I16">
            <v>176844.81</v>
          </cell>
          <cell r="J16">
            <v>176844.81</v>
          </cell>
          <cell r="K16">
            <v>0</v>
          </cell>
          <cell r="L16">
            <v>88.997923421493596</v>
          </cell>
          <cell r="M16">
            <v>21861.86</v>
          </cell>
        </row>
        <row r="17">
          <cell r="A17" t="str">
            <v>10.0000.041</v>
          </cell>
          <cell r="B17" t="str">
            <v>10</v>
          </cell>
          <cell r="C17" t="str">
            <v>PROGRAMA DE APOYO A COMISION TRINACIONAL</v>
          </cell>
          <cell r="D17">
            <v>401892</v>
          </cell>
          <cell r="E17">
            <v>-45503.75</v>
          </cell>
          <cell r="F17">
            <v>356388.25</v>
          </cell>
          <cell r="G17">
            <v>338347.24</v>
          </cell>
          <cell r="H17">
            <v>338347.24</v>
          </cell>
          <cell r="I17">
            <v>338347.24</v>
          </cell>
          <cell r="J17">
            <v>338347.24</v>
          </cell>
          <cell r="K17">
            <v>0</v>
          </cell>
          <cell r="L17">
            <v>94.937821322672676</v>
          </cell>
          <cell r="M17">
            <v>18041.009999999998</v>
          </cell>
        </row>
        <row r="18">
          <cell r="A18" t="str">
            <v>10.0000.070</v>
          </cell>
          <cell r="B18" t="str">
            <v>10</v>
          </cell>
          <cell r="C18" t="str">
            <v xml:space="preserve">PROGRAMA DE ORDENAMIENTO TERRITORIAL Y </v>
          </cell>
          <cell r="D18">
            <v>1188606</v>
          </cell>
          <cell r="E18">
            <v>-140009.04</v>
          </cell>
          <cell r="F18">
            <v>1048596.96</v>
          </cell>
          <cell r="G18">
            <v>995800.8</v>
          </cell>
          <cell r="H18">
            <v>995800.8</v>
          </cell>
          <cell r="I18">
            <v>995800.8</v>
          </cell>
          <cell r="J18">
            <v>995800.8</v>
          </cell>
          <cell r="K18">
            <v>0</v>
          </cell>
          <cell r="L18">
            <v>94.965066463667796</v>
          </cell>
          <cell r="M18">
            <v>52796.160000000003</v>
          </cell>
        </row>
        <row r="19">
          <cell r="A19" t="str">
            <v>10.0000.073</v>
          </cell>
          <cell r="B19" t="str">
            <v>10</v>
          </cell>
          <cell r="C19" t="str">
            <v xml:space="preserve">PROGRAMA DE AGUA POTABLE PARA PEQUEÑAS </v>
          </cell>
          <cell r="D19">
            <v>100349</v>
          </cell>
          <cell r="E19">
            <v>-5593.02</v>
          </cell>
          <cell r="F19">
            <v>94755.98</v>
          </cell>
          <cell r="G19">
            <v>93364.02</v>
          </cell>
          <cell r="H19">
            <v>93364.02</v>
          </cell>
          <cell r="I19">
            <v>93364.02</v>
          </cell>
          <cell r="J19">
            <v>93364.02</v>
          </cell>
          <cell r="K19">
            <v>0</v>
          </cell>
          <cell r="L19">
            <v>98.531005642071349</v>
          </cell>
          <cell r="M19">
            <v>1391.96</v>
          </cell>
        </row>
        <row r="20">
          <cell r="A20" t="str">
            <v>10.0014.000</v>
          </cell>
          <cell r="B20" t="str">
            <v>10</v>
          </cell>
          <cell r="C20" t="str">
            <v xml:space="preserve">IMPLEM. 12 VIVEROS FORESTALES P/ </v>
          </cell>
          <cell r="D20">
            <v>2000000</v>
          </cell>
          <cell r="E20">
            <v>-107635</v>
          </cell>
          <cell r="F20">
            <v>1892365</v>
          </cell>
          <cell r="G20">
            <v>1836302.76</v>
          </cell>
          <cell r="H20">
            <v>1836302.76</v>
          </cell>
          <cell r="I20">
            <v>1836302.76</v>
          </cell>
          <cell r="J20">
            <v>1836302.76</v>
          </cell>
          <cell r="K20">
            <v>0</v>
          </cell>
          <cell r="L20">
            <v>97.037451020284138</v>
          </cell>
          <cell r="M20">
            <v>56062.239999999998</v>
          </cell>
        </row>
        <row r="21">
          <cell r="A21" t="str">
            <v>10.0015.000</v>
          </cell>
          <cell r="B21" t="str">
            <v>10</v>
          </cell>
          <cell r="C21" t="str">
            <v xml:space="preserve">MANEJO INTEGRAL DE LA CUENCA DE APORTE DE </v>
          </cell>
          <cell r="D21">
            <v>100000</v>
          </cell>
          <cell r="E21">
            <v>-100000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A22" t="str">
            <v>10.0018.000</v>
          </cell>
          <cell r="B22" t="str">
            <v>10</v>
          </cell>
          <cell r="C22" t="str">
            <v xml:space="preserve">MANEJO INTEGRAL DE LA CUENCA RIO PRESTO </v>
          </cell>
          <cell r="D22">
            <v>2159000</v>
          </cell>
          <cell r="E22">
            <v>1199999.8999999999</v>
          </cell>
          <cell r="F22">
            <v>3358999.9</v>
          </cell>
          <cell r="G22">
            <v>3358202.5</v>
          </cell>
          <cell r="H22">
            <v>3358202.5</v>
          </cell>
          <cell r="I22">
            <v>3358202.5</v>
          </cell>
          <cell r="J22">
            <v>3358202.5</v>
          </cell>
          <cell r="K22">
            <v>0</v>
          </cell>
          <cell r="L22">
            <v>99.976260791195614</v>
          </cell>
          <cell r="M22">
            <v>797.4</v>
          </cell>
        </row>
        <row r="23">
          <cell r="A23" t="str">
            <v>10.0019.000</v>
          </cell>
          <cell r="B23" t="str">
            <v>10</v>
          </cell>
          <cell r="C23" t="str">
            <v xml:space="preserve">MANEJO INTEGRAL MICROCUENCA SAUCES </v>
          </cell>
          <cell r="D23">
            <v>100000</v>
          </cell>
          <cell r="E23">
            <v>-100000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A24" t="str">
            <v>10.0020.000</v>
          </cell>
          <cell r="B24" t="str">
            <v>10</v>
          </cell>
          <cell r="C24" t="str">
            <v xml:space="preserve">MANEJO INTEGRAL DE CUENCAS REPRESAS YANA </v>
          </cell>
          <cell r="D24">
            <v>2200000</v>
          </cell>
          <cell r="E24">
            <v>1056683.3600000001</v>
          </cell>
          <cell r="F24">
            <v>3256683.36</v>
          </cell>
          <cell r="G24">
            <v>3179233.82</v>
          </cell>
          <cell r="H24">
            <v>3179233.82</v>
          </cell>
          <cell r="I24">
            <v>3179233.82</v>
          </cell>
          <cell r="J24">
            <v>3179233.82</v>
          </cell>
          <cell r="K24">
            <v>0</v>
          </cell>
          <cell r="L24">
            <v>97.62182774809277</v>
          </cell>
          <cell r="M24">
            <v>77449.539999999994</v>
          </cell>
        </row>
        <row r="25">
          <cell r="A25" t="str">
            <v>10.0021.000</v>
          </cell>
          <cell r="B25" t="str">
            <v>10</v>
          </cell>
          <cell r="C25" t="str">
            <v xml:space="preserve">MANEJO INTEGRAL MICROCUENCAS HORCAS </v>
          </cell>
          <cell r="D25">
            <v>1733133</v>
          </cell>
          <cell r="E25">
            <v>-756700.5</v>
          </cell>
          <cell r="F25">
            <v>976432.5</v>
          </cell>
          <cell r="G25">
            <v>952478.1</v>
          </cell>
          <cell r="H25">
            <v>952478.1</v>
          </cell>
          <cell r="I25">
            <v>952478.1</v>
          </cell>
          <cell r="J25">
            <v>952478.1</v>
          </cell>
          <cell r="K25">
            <v>0</v>
          </cell>
          <cell r="L25">
            <v>97.546742862409843</v>
          </cell>
          <cell r="M25">
            <v>23954.400000000001</v>
          </cell>
        </row>
        <row r="26">
          <cell r="A26" t="str">
            <v>10.0022.000</v>
          </cell>
          <cell r="B26" t="str">
            <v>10</v>
          </cell>
          <cell r="C26" t="str">
            <v xml:space="preserve">MANEJO INTEGRAL MICROCUENCA KAINACAS </v>
          </cell>
          <cell r="D26">
            <v>100000</v>
          </cell>
          <cell r="E26">
            <v>-100000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A27" t="str">
            <v>10.0023.000</v>
          </cell>
          <cell r="B27" t="str">
            <v>10</v>
          </cell>
          <cell r="C27" t="str">
            <v xml:space="preserve">MANEJO INTEGRAL MICROCUENCA  CINCO  </v>
          </cell>
          <cell r="D27">
            <v>100000</v>
          </cell>
          <cell r="E27">
            <v>-100000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A28" t="str">
            <v>10.0024.000</v>
          </cell>
          <cell r="B28" t="str">
            <v>10</v>
          </cell>
          <cell r="C28" t="str">
            <v xml:space="preserve">MANEJO INTEGRAL  CUENCA  RIO SAN LUCAS </v>
          </cell>
          <cell r="D28">
            <v>100000</v>
          </cell>
          <cell r="E28">
            <v>-100000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A29"/>
          <cell r="B29" t="str">
            <v>Total 10</v>
          </cell>
          <cell r="C29"/>
          <cell r="D29"/>
          <cell r="E29">
            <v>570948.62000000011</v>
          </cell>
          <cell r="F29">
            <v>11182928.619999999</v>
          </cell>
          <cell r="G29">
            <v>10930574.049999999</v>
          </cell>
          <cell r="H29">
            <v>10930574.049999999</v>
          </cell>
          <cell r="I29">
            <v>10930574.049999999</v>
          </cell>
          <cell r="J29">
            <v>10930574.049999999</v>
          </cell>
          <cell r="K29">
            <v>0</v>
          </cell>
          <cell r="L29">
            <v>769.61409927188777</v>
          </cell>
          <cell r="M29"/>
        </row>
        <row r="30">
          <cell r="A30" t="str">
            <v>11.0007.000</v>
          </cell>
          <cell r="B30" t="str">
            <v>11</v>
          </cell>
          <cell r="C30" t="str">
            <v xml:space="preserve">CONST. ELECTRIFICACION RURAL TARVITA Y </v>
          </cell>
          <cell r="D30">
            <v>987857</v>
          </cell>
          <cell r="E30">
            <v>-987857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A31" t="str">
            <v>11.0044.000</v>
          </cell>
          <cell r="B31" t="str">
            <v>11</v>
          </cell>
          <cell r="C31" t="str">
            <v>AMPL. ELECTRIFICACION HUACARETA - CULPINA</v>
          </cell>
          <cell r="D31">
            <v>25000</v>
          </cell>
          <cell r="E31">
            <v>-25000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A32" t="str">
            <v>11.0056.000</v>
          </cell>
          <cell r="B32" t="str">
            <v>11</v>
          </cell>
          <cell r="C32" t="str">
            <v xml:space="preserve">CONST. ELECTRIFICACION RURAL COMUNIDADES </v>
          </cell>
          <cell r="D32">
            <v>800000</v>
          </cell>
          <cell r="E32">
            <v>-800000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A33" t="str">
            <v>11.0057.000</v>
          </cell>
          <cell r="B33" t="str">
            <v>11</v>
          </cell>
          <cell r="C33" t="str">
            <v xml:space="preserve">CONST. AMPLIACION ELECTRIFICACION RURAL </v>
          </cell>
          <cell r="D33">
            <v>500000</v>
          </cell>
          <cell r="E33">
            <v>0</v>
          </cell>
          <cell r="F33">
            <v>500000</v>
          </cell>
          <cell r="G33">
            <v>500000</v>
          </cell>
          <cell r="H33">
            <v>500000</v>
          </cell>
          <cell r="I33">
            <v>500000</v>
          </cell>
          <cell r="J33">
            <v>500000</v>
          </cell>
          <cell r="K33">
            <v>0</v>
          </cell>
          <cell r="L33">
            <v>100</v>
          </cell>
          <cell r="M33">
            <v>0</v>
          </cell>
        </row>
        <row r="34">
          <cell r="A34" t="str">
            <v>11.0061.000</v>
          </cell>
          <cell r="B34" t="str">
            <v>11</v>
          </cell>
          <cell r="C34" t="str">
            <v>CONST. INTERCONEXION LAGUNILLA-MUYUPAMPA</v>
          </cell>
          <cell r="D34">
            <v>500000</v>
          </cell>
          <cell r="E34">
            <v>97800</v>
          </cell>
          <cell r="F34">
            <v>597800</v>
          </cell>
          <cell r="G34">
            <v>597710.67000000004</v>
          </cell>
          <cell r="H34">
            <v>597710.67000000004</v>
          </cell>
          <cell r="I34">
            <v>597710.67000000004</v>
          </cell>
          <cell r="J34">
            <v>597710.67000000004</v>
          </cell>
          <cell r="K34">
            <v>0</v>
          </cell>
          <cell r="L34">
            <v>99.985056875209096</v>
          </cell>
          <cell r="M34">
            <v>89.33</v>
          </cell>
        </row>
        <row r="35">
          <cell r="A35" t="str">
            <v>11.0062.000</v>
          </cell>
          <cell r="B35" t="str">
            <v>11</v>
          </cell>
          <cell r="C35" t="str">
            <v xml:space="preserve">CONST. ELECTRIFICACION RURAL ZONA LOS </v>
          </cell>
          <cell r="D35">
            <v>20990</v>
          </cell>
          <cell r="E35">
            <v>-20990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A36" t="str">
            <v>11.0063.000</v>
          </cell>
          <cell r="B36" t="str">
            <v>11</v>
          </cell>
          <cell r="C36" t="str">
            <v xml:space="preserve">CONST. ELECTRIFICACION RURAL ZONA LOS </v>
          </cell>
          <cell r="D36">
            <v>800000</v>
          </cell>
          <cell r="E36">
            <v>-800000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A37" t="str">
            <v>11.0065.000</v>
          </cell>
          <cell r="B37" t="str">
            <v>11</v>
          </cell>
          <cell r="C37" t="str">
            <v xml:space="preserve">CONST. ELECTRIFICACION RURAL ZONA LOS </v>
          </cell>
          <cell r="D37">
            <v>700000</v>
          </cell>
          <cell r="E37">
            <v>-700000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A38" t="str">
            <v>11.0069.000</v>
          </cell>
          <cell r="B38" t="str">
            <v>11</v>
          </cell>
          <cell r="C38" t="str">
            <v>CONST. ELECTR. RURAL ALCALA-SUCRE-</v>
          </cell>
          <cell r="D38">
            <v>905153</v>
          </cell>
          <cell r="E38">
            <v>-905153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A39" t="str">
            <v>11.0071.000</v>
          </cell>
          <cell r="B39" t="str">
            <v>11</v>
          </cell>
          <cell r="C39" t="str">
            <v xml:space="preserve">CONST. ELECTR. RURAL 13 COMUNIDADES - </v>
          </cell>
          <cell r="D39">
            <v>700000</v>
          </cell>
          <cell r="E39">
            <v>-700000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A40" t="str">
            <v>11.0073.000</v>
          </cell>
          <cell r="B40" t="str">
            <v>11</v>
          </cell>
          <cell r="C40" t="str">
            <v xml:space="preserve">CONST. RECONVERSION ELECTRICA MONOFASICA </v>
          </cell>
          <cell r="D40">
            <v>200000</v>
          </cell>
          <cell r="E40">
            <v>145094.54</v>
          </cell>
          <cell r="F40">
            <v>345094.54</v>
          </cell>
          <cell r="G40">
            <v>345094.54</v>
          </cell>
          <cell r="H40">
            <v>345094.54</v>
          </cell>
          <cell r="I40">
            <v>345094.54</v>
          </cell>
          <cell r="J40">
            <v>345094.54</v>
          </cell>
          <cell r="K40">
            <v>0</v>
          </cell>
          <cell r="L40">
            <v>100</v>
          </cell>
          <cell r="M40">
            <v>0</v>
          </cell>
        </row>
        <row r="41">
          <cell r="A41" t="str">
            <v>11.0074.000</v>
          </cell>
          <cell r="B41" t="str">
            <v>11</v>
          </cell>
          <cell r="C41" t="str">
            <v>CONST. ELECTR. RURAL PAQUETE TARABUCO</v>
          </cell>
          <cell r="D41">
            <v>700000</v>
          </cell>
          <cell r="E41">
            <v>-700000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A42" t="str">
            <v>11.0076.000</v>
          </cell>
          <cell r="B42" t="str">
            <v>11</v>
          </cell>
          <cell r="C42" t="str">
            <v xml:space="preserve">CONST. ELECT. R. ALCALA-SUCRE-SERRANO-ICLA </v>
          </cell>
          <cell r="D42">
            <v>700000</v>
          </cell>
          <cell r="E42">
            <v>0</v>
          </cell>
          <cell r="F42">
            <v>700000</v>
          </cell>
          <cell r="G42">
            <v>700000</v>
          </cell>
          <cell r="H42">
            <v>700000</v>
          </cell>
          <cell r="I42">
            <v>700000</v>
          </cell>
          <cell r="J42">
            <v>700000</v>
          </cell>
          <cell r="K42">
            <v>0</v>
          </cell>
          <cell r="L42">
            <v>100</v>
          </cell>
          <cell r="M42">
            <v>0</v>
          </cell>
        </row>
        <row r="43">
          <cell r="A43" t="str">
            <v>11.0077.000</v>
          </cell>
          <cell r="B43" t="str">
            <v>11</v>
          </cell>
          <cell r="C43" t="str">
            <v xml:space="preserve">CONST. ELECTR. RURAL COMUNIDADES MUNICIPIO </v>
          </cell>
          <cell r="D43">
            <v>500000</v>
          </cell>
          <cell r="E43">
            <v>-500000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A44" t="str">
            <v>11.0079.000</v>
          </cell>
          <cell r="B44" t="str">
            <v>11</v>
          </cell>
          <cell r="C44" t="str">
            <v xml:space="preserve">AMPL. ANALISIS RED. DIAG. ELECTRIF. RURAL </v>
          </cell>
          <cell r="D44">
            <v>400000</v>
          </cell>
          <cell r="E44">
            <v>-235</v>
          </cell>
          <cell r="F44">
            <v>399765</v>
          </cell>
          <cell r="G44">
            <v>399764.08</v>
          </cell>
          <cell r="H44">
            <v>399764.08</v>
          </cell>
          <cell r="I44">
            <v>399764.08</v>
          </cell>
          <cell r="J44">
            <v>399764.08</v>
          </cell>
          <cell r="K44">
            <v>0</v>
          </cell>
          <cell r="L44">
            <v>99.999769864795567</v>
          </cell>
          <cell r="M44">
            <v>0.92</v>
          </cell>
        </row>
        <row r="45">
          <cell r="A45" t="str">
            <v>11.0080.000</v>
          </cell>
          <cell r="B45" t="str">
            <v>11</v>
          </cell>
          <cell r="C45" t="str">
            <v>CONST. ELECTR. RURAL MONTEAGUDO</v>
          </cell>
          <cell r="D45">
            <v>1000000</v>
          </cell>
          <cell r="E45">
            <v>1049152.1399999999</v>
          </cell>
          <cell r="F45">
            <v>2049152.14</v>
          </cell>
          <cell r="G45">
            <v>2049152.14</v>
          </cell>
          <cell r="H45">
            <v>2049152.14</v>
          </cell>
          <cell r="I45">
            <v>2049152.14</v>
          </cell>
          <cell r="J45">
            <v>2049152.14</v>
          </cell>
          <cell r="K45">
            <v>0</v>
          </cell>
          <cell r="L45">
            <v>100</v>
          </cell>
          <cell r="M45">
            <v>0</v>
          </cell>
        </row>
        <row r="46">
          <cell r="A46" t="str">
            <v>11.0081.000</v>
          </cell>
          <cell r="B46" t="str">
            <v>11</v>
          </cell>
          <cell r="C46" t="str">
            <v>CONST. ELECTR. RURAL MUYUPAMPA</v>
          </cell>
          <cell r="D46">
            <v>1000000</v>
          </cell>
          <cell r="E46">
            <v>3000000</v>
          </cell>
          <cell r="F46">
            <v>4000000</v>
          </cell>
          <cell r="G46">
            <v>3999979.84</v>
          </cell>
          <cell r="H46">
            <v>3999979.84</v>
          </cell>
          <cell r="I46">
            <v>3999979.84</v>
          </cell>
          <cell r="J46">
            <v>3999979.84</v>
          </cell>
          <cell r="K46">
            <v>0</v>
          </cell>
          <cell r="L46">
            <v>99.999495999999994</v>
          </cell>
          <cell r="M46">
            <v>20.16</v>
          </cell>
        </row>
        <row r="47">
          <cell r="A47" t="str">
            <v>11.0082.000</v>
          </cell>
          <cell r="B47" t="str">
            <v>11</v>
          </cell>
          <cell r="C47" t="str">
            <v>CONST. ELECTR. RURAL HUACAYA</v>
          </cell>
          <cell r="D47">
            <v>500000</v>
          </cell>
          <cell r="E47">
            <v>1030000</v>
          </cell>
          <cell r="F47">
            <v>1530000</v>
          </cell>
          <cell r="G47">
            <v>1530000</v>
          </cell>
          <cell r="H47">
            <v>1530000</v>
          </cell>
          <cell r="I47">
            <v>1530000</v>
          </cell>
          <cell r="J47">
            <v>1530000</v>
          </cell>
          <cell r="K47">
            <v>0</v>
          </cell>
          <cell r="L47">
            <v>100</v>
          </cell>
          <cell r="M47">
            <v>0</v>
          </cell>
        </row>
        <row r="48">
          <cell r="A48" t="str">
            <v>11.0083.000</v>
          </cell>
          <cell r="B48" t="str">
            <v>11</v>
          </cell>
          <cell r="C48" t="str">
            <v>CONST. ELECTR. RURAL MACHARETI</v>
          </cell>
          <cell r="D48">
            <v>500000</v>
          </cell>
          <cell r="E48">
            <v>1628511.46</v>
          </cell>
          <cell r="F48">
            <v>2128511.46</v>
          </cell>
          <cell r="G48">
            <v>2128322.4300000002</v>
          </cell>
          <cell r="H48">
            <v>2128322.4300000002</v>
          </cell>
          <cell r="I48">
            <v>2128322.4300000002</v>
          </cell>
          <cell r="J48">
            <v>2128322.4300000002</v>
          </cell>
          <cell r="K48">
            <v>0</v>
          </cell>
          <cell r="L48">
            <v>99.991119145771478</v>
          </cell>
          <cell r="M48">
            <v>189.03</v>
          </cell>
        </row>
        <row r="49">
          <cell r="A49" t="str">
            <v>11.0084.000</v>
          </cell>
          <cell r="B49" t="str">
            <v>11</v>
          </cell>
          <cell r="C49" t="str">
            <v>CONST. ELECTR. RURAL HUACARETA</v>
          </cell>
          <cell r="D49">
            <v>800000</v>
          </cell>
          <cell r="E49">
            <v>981287.86</v>
          </cell>
          <cell r="F49">
            <v>1781287.86</v>
          </cell>
          <cell r="G49">
            <v>1780912.58</v>
          </cell>
          <cell r="H49">
            <v>1780912.58</v>
          </cell>
          <cell r="I49">
            <v>1780912.58</v>
          </cell>
          <cell r="J49">
            <v>1780912.58</v>
          </cell>
          <cell r="K49">
            <v>0</v>
          </cell>
          <cell r="L49">
            <v>99.978932096915543</v>
          </cell>
          <cell r="M49">
            <v>375.28</v>
          </cell>
        </row>
        <row r="50">
          <cell r="A50" t="str">
            <v>11.0085.000</v>
          </cell>
          <cell r="B50" t="str">
            <v>11</v>
          </cell>
          <cell r="C50" t="str">
            <v xml:space="preserve">CONST. ELECTR. RURAL PADCOYO - TAMBILLOS </v>
          </cell>
          <cell r="D50">
            <v>1000000</v>
          </cell>
          <cell r="E50">
            <v>-1000000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A51" t="str">
            <v>11.0086.000</v>
          </cell>
          <cell r="B51" t="str">
            <v>11</v>
          </cell>
          <cell r="C51" t="str">
            <v>CONST. ELECTR. RURAL YAMPARAEZ</v>
          </cell>
          <cell r="D51">
            <v>500000</v>
          </cell>
          <cell r="E51">
            <v>-310</v>
          </cell>
          <cell r="F51">
            <v>499690</v>
          </cell>
          <cell r="G51">
            <v>499675.58</v>
          </cell>
          <cell r="H51">
            <v>499675.58</v>
          </cell>
          <cell r="I51">
            <v>499675.58</v>
          </cell>
          <cell r="J51">
            <v>499675.58</v>
          </cell>
          <cell r="K51">
            <v>0</v>
          </cell>
          <cell r="L51">
            <v>99.997114210810707</v>
          </cell>
          <cell r="M51">
            <v>14.42</v>
          </cell>
        </row>
        <row r="52">
          <cell r="A52" t="str">
            <v>11.0087.000</v>
          </cell>
          <cell r="B52" t="str">
            <v>11</v>
          </cell>
          <cell r="C52" t="str">
            <v>CONST. ELECTR. RURAL PRESTO</v>
          </cell>
          <cell r="D52">
            <v>500000</v>
          </cell>
          <cell r="E52">
            <v>0</v>
          </cell>
          <cell r="F52">
            <v>500000</v>
          </cell>
          <cell r="G52">
            <v>499928.97</v>
          </cell>
          <cell r="H52">
            <v>499928.97</v>
          </cell>
          <cell r="I52">
            <v>499928.97</v>
          </cell>
          <cell r="J52">
            <v>499928.97</v>
          </cell>
          <cell r="K52">
            <v>0</v>
          </cell>
          <cell r="L52">
            <v>99.985793999999999</v>
          </cell>
          <cell r="M52">
            <v>71.03</v>
          </cell>
        </row>
        <row r="53">
          <cell r="A53" t="str">
            <v>11.0088.000</v>
          </cell>
          <cell r="B53" t="str">
            <v>11</v>
          </cell>
          <cell r="C53" t="str">
            <v>CONST. ELECTR. RURAL CAMARGO DISTRITO III</v>
          </cell>
          <cell r="D53">
            <v>1000000</v>
          </cell>
          <cell r="E53">
            <v>-1000000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A54" t="str">
            <v>11.0089.000</v>
          </cell>
          <cell r="B54" t="str">
            <v>11</v>
          </cell>
          <cell r="C54" t="str">
            <v xml:space="preserve">CONST. ELECTR. RURAL LA PLATEADA - JATUN </v>
          </cell>
          <cell r="D54">
            <v>700000</v>
          </cell>
          <cell r="E54">
            <v>-700000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A55" t="str">
            <v>11.0090.000</v>
          </cell>
          <cell r="B55" t="str">
            <v>11</v>
          </cell>
          <cell r="C55" t="str">
            <v>CONST. ELECTR. AREA RURAL CULPINA</v>
          </cell>
          <cell r="D55">
            <v>500000</v>
          </cell>
          <cell r="E55">
            <v>-200000</v>
          </cell>
          <cell r="F55">
            <v>300000</v>
          </cell>
          <cell r="G55">
            <v>300000</v>
          </cell>
          <cell r="H55">
            <v>300000</v>
          </cell>
          <cell r="I55">
            <v>300000</v>
          </cell>
          <cell r="J55">
            <v>300000</v>
          </cell>
          <cell r="K55">
            <v>0</v>
          </cell>
          <cell r="L55">
            <v>100</v>
          </cell>
          <cell r="M55">
            <v>0</v>
          </cell>
        </row>
        <row r="56">
          <cell r="A56" t="str">
            <v>11.0092.000</v>
          </cell>
          <cell r="B56" t="str">
            <v>11</v>
          </cell>
          <cell r="C56" t="str">
            <v xml:space="preserve">AMPL. CONST. ELECTR. RURAL PROVINCIA </v>
          </cell>
          <cell r="D56">
            <v>5000</v>
          </cell>
          <cell r="E56">
            <v>-5000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A57" t="str">
            <v>11.0093.000</v>
          </cell>
          <cell r="B57" t="str">
            <v>11</v>
          </cell>
          <cell r="C57" t="str">
            <v>CONST. ELECTRIFICACIÓN RURAL PIRAIMIRI-</v>
          </cell>
          <cell r="D57">
            <v>3000</v>
          </cell>
          <cell r="E57">
            <v>-3000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A58" t="str">
            <v>11.0094.000</v>
          </cell>
          <cell r="B58" t="str">
            <v>11</v>
          </cell>
          <cell r="C58" t="str">
            <v xml:space="preserve">CONST. AMPLIACIÓN ELECTRIFICACIÓN MUNICIPIO </v>
          </cell>
          <cell r="D58">
            <v>3000</v>
          </cell>
          <cell r="E58">
            <v>-3000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A59" t="str">
            <v>11.0095.000</v>
          </cell>
          <cell r="B59" t="str">
            <v>11</v>
          </cell>
          <cell r="C59" t="str">
            <v>CONST. LÍNEA DE TRANSMISIÓN 115KV PADILLA,</v>
          </cell>
          <cell r="D59">
            <v>1150000</v>
          </cell>
          <cell r="E59">
            <v>-1150000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A60" t="str">
            <v>11.0096.000</v>
          </cell>
          <cell r="B60" t="str">
            <v>11</v>
          </cell>
          <cell r="C60" t="str">
            <v xml:space="preserve">CONST. ELECTRIFICACION RURAL TOMINA, 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A61"/>
          <cell r="B61" t="str">
            <v>Total 11</v>
          </cell>
          <cell r="C61"/>
          <cell r="D61"/>
          <cell r="E61">
            <v>-2268699.0000000005</v>
          </cell>
          <cell r="F61">
            <v>15331301</v>
          </cell>
          <cell r="G61">
            <v>15330540.83</v>
          </cell>
          <cell r="H61">
            <v>15330540.83</v>
          </cell>
          <cell r="I61">
            <v>15330540.83</v>
          </cell>
          <cell r="J61">
            <v>15330540.83</v>
          </cell>
          <cell r="K61">
            <v>0</v>
          </cell>
          <cell r="L61">
            <v>1299.9372821935024</v>
          </cell>
          <cell r="M61"/>
        </row>
        <row r="62">
          <cell r="A62" t="str">
            <v>12.0000.001</v>
          </cell>
          <cell r="B62" t="str">
            <v>12</v>
          </cell>
          <cell r="C62" t="str">
            <v xml:space="preserve">SECRETARIA DE DESARROLLO PRODUCTIVO Y </v>
          </cell>
          <cell r="D62">
            <v>536269</v>
          </cell>
          <cell r="E62">
            <v>-156417</v>
          </cell>
          <cell r="F62">
            <v>379852</v>
          </cell>
          <cell r="G62">
            <v>311353.08</v>
          </cell>
          <cell r="H62">
            <v>311353.08</v>
          </cell>
          <cell r="I62">
            <v>311353.08</v>
          </cell>
          <cell r="J62">
            <v>311353.08</v>
          </cell>
          <cell r="K62">
            <v>0</v>
          </cell>
          <cell r="L62">
            <v>81.966945020692265</v>
          </cell>
          <cell r="M62">
            <v>68498.92</v>
          </cell>
        </row>
        <row r="63">
          <cell r="A63" t="str">
            <v>12.0000.081</v>
          </cell>
          <cell r="B63" t="str">
            <v>12</v>
          </cell>
          <cell r="C63" t="str">
            <v>PROGRAMA  AGROPECUARIO Y COMERCIAL</v>
          </cell>
          <cell r="D63">
            <v>2500000</v>
          </cell>
          <cell r="E63">
            <v>-648150.56000000006</v>
          </cell>
          <cell r="F63">
            <v>1851849.44</v>
          </cell>
          <cell r="G63">
            <v>1816686.54</v>
          </cell>
          <cell r="H63">
            <v>1816686.54</v>
          </cell>
          <cell r="I63">
            <v>1816686.54</v>
          </cell>
          <cell r="J63">
            <v>1816686.54</v>
          </cell>
          <cell r="K63">
            <v>0</v>
          </cell>
          <cell r="L63">
            <v>98.101200927004086</v>
          </cell>
          <cell r="M63">
            <v>35162.9</v>
          </cell>
        </row>
        <row r="64">
          <cell r="A64" t="str">
            <v>12.0000.090</v>
          </cell>
          <cell r="B64" t="str">
            <v>12</v>
          </cell>
          <cell r="C64" t="str">
            <v>CENTRO EXPERIMENTAL "EL SALVADOR"</v>
          </cell>
          <cell r="D64">
            <v>1101000</v>
          </cell>
          <cell r="E64">
            <v>-200600</v>
          </cell>
          <cell r="F64">
            <v>900400</v>
          </cell>
          <cell r="G64">
            <v>848987.92</v>
          </cell>
          <cell r="H64">
            <v>848987.92</v>
          </cell>
          <cell r="I64">
            <v>848987.92</v>
          </cell>
          <cell r="J64">
            <v>848987.92</v>
          </cell>
          <cell r="K64">
            <v>0</v>
          </cell>
          <cell r="L64">
            <v>94.290084406930248</v>
          </cell>
          <cell r="M64">
            <v>51412.08</v>
          </cell>
        </row>
        <row r="65">
          <cell r="A65" t="str">
            <v>12.0001.000</v>
          </cell>
          <cell r="B65" t="str">
            <v>12</v>
          </cell>
          <cell r="C65" t="str">
            <v>CONST. SISTEMA DE RIEGO CKOCHA PAMPA</v>
          </cell>
          <cell r="D65">
            <v>3000</v>
          </cell>
          <cell r="E65">
            <v>-3000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A66" t="str">
            <v>12.0002.000</v>
          </cell>
          <cell r="B66" t="str">
            <v>12</v>
          </cell>
          <cell r="C66" t="str">
            <v>CONST. SISTEMA DE RIEGO SEGURA</v>
          </cell>
          <cell r="D66">
            <v>70000</v>
          </cell>
          <cell r="E66">
            <v>-70000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A67" t="str">
            <v>12.0007.000</v>
          </cell>
          <cell r="B67" t="str">
            <v>12</v>
          </cell>
          <cell r="C67" t="str">
            <v>CONST. SISTEMA DE RIEGO LA PAMPA AZURDUY</v>
          </cell>
          <cell r="D67">
            <v>1600000</v>
          </cell>
          <cell r="E67">
            <v>-1600000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A68" t="str">
            <v>12.0008.000</v>
          </cell>
          <cell r="B68" t="str">
            <v>12</v>
          </cell>
          <cell r="C68" t="str">
            <v>CONST. SISTEMA DE RIEGO KUSILLO (D8-SUCRE)</v>
          </cell>
          <cell r="D68">
            <v>1020000</v>
          </cell>
          <cell r="E68">
            <v>122778.8</v>
          </cell>
          <cell r="F68">
            <v>1142778.8</v>
          </cell>
          <cell r="G68">
            <v>1142778.8</v>
          </cell>
          <cell r="H68">
            <v>1142778.8</v>
          </cell>
          <cell r="I68">
            <v>1142778.8</v>
          </cell>
          <cell r="J68">
            <v>1142778.8</v>
          </cell>
          <cell r="K68">
            <v>0</v>
          </cell>
          <cell r="L68">
            <v>100</v>
          </cell>
          <cell r="M68">
            <v>0</v>
          </cell>
        </row>
        <row r="69">
          <cell r="A69" t="str">
            <v>12.0009.000</v>
          </cell>
          <cell r="B69" t="str">
            <v>12</v>
          </cell>
          <cell r="C69" t="str">
            <v>CONST. SISTEMA DE RIEGO QUILA QUILA (D8-</v>
          </cell>
          <cell r="D69">
            <v>1400000</v>
          </cell>
          <cell r="E69">
            <v>-1275539.7</v>
          </cell>
          <cell r="F69">
            <v>124460.3</v>
          </cell>
          <cell r="G69">
            <v>124460.3</v>
          </cell>
          <cell r="H69">
            <v>124460.3</v>
          </cell>
          <cell r="I69">
            <v>124460.3</v>
          </cell>
          <cell r="J69">
            <v>124460.3</v>
          </cell>
          <cell r="K69">
            <v>0</v>
          </cell>
          <cell r="L69">
            <v>100</v>
          </cell>
          <cell r="M69">
            <v>0</v>
          </cell>
        </row>
        <row r="70">
          <cell r="A70" t="str">
            <v>12.0010.000</v>
          </cell>
          <cell r="B70" t="str">
            <v>12</v>
          </cell>
          <cell r="C70" t="str">
            <v xml:space="preserve">CONST. SISTEMA DE RIEGO SULCATA BAJA </v>
          </cell>
          <cell r="D70">
            <v>3000</v>
          </cell>
          <cell r="E70">
            <v>-2999.99</v>
          </cell>
          <cell r="F70">
            <v>0.01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0.01</v>
          </cell>
        </row>
        <row r="71">
          <cell r="A71" t="str">
            <v>12.0012.000</v>
          </cell>
          <cell r="B71" t="str">
            <v>12</v>
          </cell>
          <cell r="C71" t="str">
            <v>CONST. SISTEMA DE RIEGO PEDERNAL</v>
          </cell>
          <cell r="D71">
            <v>2200000</v>
          </cell>
          <cell r="E71">
            <v>-2200000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A72" t="str">
            <v>12.0013.000</v>
          </cell>
          <cell r="B72" t="str">
            <v>12</v>
          </cell>
          <cell r="C72" t="str">
            <v>CONST. SISTEMA DE RIEGO CAMBLAYA</v>
          </cell>
          <cell r="D72">
            <v>800000</v>
          </cell>
          <cell r="E72">
            <v>-320398</v>
          </cell>
          <cell r="F72">
            <v>479602</v>
          </cell>
          <cell r="G72">
            <v>479602</v>
          </cell>
          <cell r="H72">
            <v>479602</v>
          </cell>
          <cell r="I72">
            <v>479602</v>
          </cell>
          <cell r="J72">
            <v>479602</v>
          </cell>
          <cell r="K72">
            <v>0</v>
          </cell>
          <cell r="L72">
            <v>100</v>
          </cell>
          <cell r="M72">
            <v>0</v>
          </cell>
        </row>
        <row r="73">
          <cell r="A73" t="str">
            <v>12.0014.000</v>
          </cell>
          <cell r="B73" t="str">
            <v>12</v>
          </cell>
          <cell r="C73" t="str">
            <v xml:space="preserve">CONST. SISTEMA DE RIEGO TABLAMAYU (VILLA </v>
          </cell>
          <cell r="D73">
            <v>1012355</v>
          </cell>
          <cell r="E73">
            <v>-697656.8</v>
          </cell>
          <cell r="F73">
            <v>314698.2</v>
          </cell>
          <cell r="G73">
            <v>314698.2</v>
          </cell>
          <cell r="H73">
            <v>314698.2</v>
          </cell>
          <cell r="I73">
            <v>314698.2</v>
          </cell>
          <cell r="J73">
            <v>314698.2</v>
          </cell>
          <cell r="K73">
            <v>0</v>
          </cell>
          <cell r="L73">
            <v>100</v>
          </cell>
          <cell r="M73">
            <v>0</v>
          </cell>
        </row>
        <row r="74">
          <cell r="A74" t="str">
            <v>12.0015.000</v>
          </cell>
          <cell r="B74" t="str">
            <v>12</v>
          </cell>
          <cell r="C74" t="str">
            <v xml:space="preserve">APOYO A PROD Y TRANSF TRIGO PARA SOB. </v>
          </cell>
          <cell r="D74">
            <v>2271000</v>
          </cell>
          <cell r="E74">
            <v>-1332538.42</v>
          </cell>
          <cell r="F74">
            <v>938461.58</v>
          </cell>
          <cell r="G74">
            <v>889664.29</v>
          </cell>
          <cell r="H74">
            <v>889664.29</v>
          </cell>
          <cell r="I74">
            <v>889664.29</v>
          </cell>
          <cell r="J74">
            <v>889664.29</v>
          </cell>
          <cell r="K74">
            <v>0</v>
          </cell>
          <cell r="L74">
            <v>94.800289000642948</v>
          </cell>
          <cell r="M74">
            <v>48797.29</v>
          </cell>
        </row>
        <row r="75">
          <cell r="A75" t="str">
            <v>12.0020.000</v>
          </cell>
          <cell r="B75" t="str">
            <v>12</v>
          </cell>
          <cell r="C75" t="str">
            <v>CONST. SISTEMA DE RIEGO LIME (LAS CARRERAS)</v>
          </cell>
          <cell r="D75">
            <v>600000</v>
          </cell>
          <cell r="E75">
            <v>36135.26</v>
          </cell>
          <cell r="F75">
            <v>636135.26</v>
          </cell>
          <cell r="G75">
            <v>634234.38</v>
          </cell>
          <cell r="H75">
            <v>634234.38</v>
          </cell>
          <cell r="I75">
            <v>634234.38</v>
          </cell>
          <cell r="J75">
            <v>634234.38</v>
          </cell>
          <cell r="K75">
            <v>0</v>
          </cell>
          <cell r="L75">
            <v>99.701183047140006</v>
          </cell>
          <cell r="M75">
            <v>1900.88</v>
          </cell>
        </row>
        <row r="76">
          <cell r="A76" t="str">
            <v>12.0025.000</v>
          </cell>
          <cell r="B76" t="str">
            <v>12</v>
          </cell>
          <cell r="C76" t="str">
            <v xml:space="preserve">IMPLEM. CENTRO DE INVESTIGACION E INNOV. </v>
          </cell>
          <cell r="D76">
            <v>1200000</v>
          </cell>
          <cell r="E76">
            <v>-64470.86</v>
          </cell>
          <cell r="F76">
            <v>1135529.1399999999</v>
          </cell>
          <cell r="G76">
            <v>1099424.1499999999</v>
          </cell>
          <cell r="H76">
            <v>1099424.1499999999</v>
          </cell>
          <cell r="I76">
            <v>1099424.1499999999</v>
          </cell>
          <cell r="J76">
            <v>1099424.1499999999</v>
          </cell>
          <cell r="K76">
            <v>0</v>
          </cell>
          <cell r="L76">
            <v>96.820425938166593</v>
          </cell>
          <cell r="M76">
            <v>36104.99</v>
          </cell>
        </row>
        <row r="77">
          <cell r="A77" t="str">
            <v>12.0026.000</v>
          </cell>
          <cell r="B77" t="str">
            <v>12</v>
          </cell>
          <cell r="C77" t="str">
            <v xml:space="preserve">CONST. SISTEMA DE RIEGO Y MINIREPRESAS IPATI </v>
          </cell>
          <cell r="D77">
            <v>1130000</v>
          </cell>
          <cell r="E77">
            <v>-343456</v>
          </cell>
          <cell r="F77">
            <v>786544</v>
          </cell>
          <cell r="G77">
            <v>754639.82</v>
          </cell>
          <cell r="H77">
            <v>754639.82</v>
          </cell>
          <cell r="I77">
            <v>754639.82</v>
          </cell>
          <cell r="J77">
            <v>754639.82</v>
          </cell>
          <cell r="K77">
            <v>0</v>
          </cell>
          <cell r="L77">
            <v>95.943751398523162</v>
          </cell>
          <cell r="M77">
            <v>31904.18</v>
          </cell>
        </row>
        <row r="78">
          <cell r="A78" t="str">
            <v>12.0027.000</v>
          </cell>
          <cell r="B78" t="str">
            <v>12</v>
          </cell>
          <cell r="C78" t="str">
            <v xml:space="preserve">CONST. SISTEMA DE RIEGO EL PALMAR DE VUELTA </v>
          </cell>
          <cell r="D78">
            <v>560000</v>
          </cell>
          <cell r="E78">
            <v>-560000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A79" t="str">
            <v>12.0028.000</v>
          </cell>
          <cell r="B79" t="str">
            <v>12</v>
          </cell>
          <cell r="C79" t="str">
            <v xml:space="preserve">CONST. SISTEMA DE RIEGO CAÑON SAN LUCAS, </v>
          </cell>
          <cell r="D79">
            <v>2500000</v>
          </cell>
          <cell r="E79">
            <v>1852574.93</v>
          </cell>
          <cell r="F79">
            <v>4352574.93</v>
          </cell>
          <cell r="G79">
            <v>4352574.93</v>
          </cell>
          <cell r="H79">
            <v>4352574.93</v>
          </cell>
          <cell r="I79">
            <v>4352574.93</v>
          </cell>
          <cell r="J79">
            <v>4352574.93</v>
          </cell>
          <cell r="K79">
            <v>0</v>
          </cell>
          <cell r="L79">
            <v>100</v>
          </cell>
          <cell r="M79">
            <v>0</v>
          </cell>
        </row>
        <row r="80">
          <cell r="A80" t="str">
            <v>12.0029.000</v>
          </cell>
          <cell r="B80" t="str">
            <v>12</v>
          </cell>
          <cell r="C80" t="str">
            <v xml:space="preserve">AMPL. Y REVESTIMIENTO DE CANALES PARA LOS </v>
          </cell>
          <cell r="D80">
            <v>800000</v>
          </cell>
          <cell r="E80">
            <v>-800000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1">
          <cell r="A81" t="str">
            <v>12.0030.000</v>
          </cell>
          <cell r="B81" t="str">
            <v>12</v>
          </cell>
          <cell r="C81" t="str">
            <v>CONST. SISTEMA DE RIEGO HUAJLAYA (INCAHUASI)</v>
          </cell>
          <cell r="D81">
            <v>3000</v>
          </cell>
          <cell r="E81">
            <v>-3000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2">
          <cell r="A82" t="str">
            <v>12.0032.000</v>
          </cell>
          <cell r="B82" t="str">
            <v>12</v>
          </cell>
          <cell r="C82" t="str">
            <v>CONST. SISTEMA DE RIEGO SIRICACHA-</v>
          </cell>
          <cell r="D82">
            <v>15000</v>
          </cell>
          <cell r="E82">
            <v>-15000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3">
          <cell r="A83" t="str">
            <v>12.0033.000</v>
          </cell>
          <cell r="B83" t="str">
            <v>12</v>
          </cell>
          <cell r="C83" t="str">
            <v xml:space="preserve">CONST. SISTEMA DE RIEGO ESCALERAS - VILLA </v>
          </cell>
          <cell r="D83">
            <v>1060000</v>
          </cell>
          <cell r="E83">
            <v>-312509.23</v>
          </cell>
          <cell r="F83">
            <v>747490.77</v>
          </cell>
          <cell r="G83">
            <v>747292.67</v>
          </cell>
          <cell r="H83">
            <v>747292.67</v>
          </cell>
          <cell r="I83">
            <v>747292.67</v>
          </cell>
          <cell r="J83">
            <v>747292.67</v>
          </cell>
          <cell r="K83">
            <v>0</v>
          </cell>
          <cell r="L83">
            <v>99.973498000517111</v>
          </cell>
          <cell r="M83">
            <v>198.1</v>
          </cell>
        </row>
        <row r="84">
          <cell r="A84" t="str">
            <v>12.0034.000</v>
          </cell>
          <cell r="B84" t="str">
            <v>12</v>
          </cell>
          <cell r="C84" t="str">
            <v xml:space="preserve">CONST. SISTEMA DE RIEGO DISTRITOS RURALES </v>
          </cell>
          <cell r="D84">
            <v>400000</v>
          </cell>
          <cell r="E84">
            <v>164627</v>
          </cell>
          <cell r="F84">
            <v>564627</v>
          </cell>
          <cell r="G84">
            <v>564626.5</v>
          </cell>
          <cell r="H84">
            <v>564626.5</v>
          </cell>
          <cell r="I84">
            <v>564626.5</v>
          </cell>
          <cell r="J84">
            <v>564626.5</v>
          </cell>
          <cell r="K84">
            <v>0</v>
          </cell>
          <cell r="L84">
            <v>99.999911445963448</v>
          </cell>
          <cell r="M84">
            <v>0.5</v>
          </cell>
        </row>
        <row r="85">
          <cell r="A85" t="str">
            <v>12.0035.000</v>
          </cell>
          <cell r="B85" t="str">
            <v>12</v>
          </cell>
          <cell r="C85" t="str">
            <v>CONST. SISTEMA DE RIEGO EL ORO</v>
          </cell>
          <cell r="D85">
            <v>250000</v>
          </cell>
          <cell r="E85">
            <v>-250000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A86" t="str">
            <v>12.0043.000</v>
          </cell>
          <cell r="B86" t="str">
            <v>12</v>
          </cell>
          <cell r="C86" t="str">
            <v xml:space="preserve">MEJ. DE LA PRODUCCION DE MAIZ EN EL </v>
          </cell>
          <cell r="D86">
            <v>2250000</v>
          </cell>
          <cell r="E86">
            <v>-131114.78</v>
          </cell>
          <cell r="F86">
            <v>2118885.2200000002</v>
          </cell>
          <cell r="G86">
            <v>2058475.1</v>
          </cell>
          <cell r="H86">
            <v>2058475.1</v>
          </cell>
          <cell r="I86">
            <v>2058475.1</v>
          </cell>
          <cell r="J86">
            <v>2058475.1</v>
          </cell>
          <cell r="K86">
            <v>0</v>
          </cell>
          <cell r="L86">
            <v>97.148966851540919</v>
          </cell>
          <cell r="M86">
            <v>60410.12</v>
          </cell>
        </row>
        <row r="87">
          <cell r="A87" t="str">
            <v>12.0044.000</v>
          </cell>
          <cell r="B87" t="str">
            <v>12</v>
          </cell>
          <cell r="C87" t="str">
            <v>CONST. SISTEMA DE RIEGO EL PERAL</v>
          </cell>
          <cell r="D87">
            <v>1230000</v>
          </cell>
          <cell r="E87">
            <v>139476.22</v>
          </cell>
          <cell r="F87">
            <v>1369476.22</v>
          </cell>
          <cell r="G87">
            <v>1362961.55</v>
          </cell>
          <cell r="H87">
            <v>1362961.55</v>
          </cell>
          <cell r="I87">
            <v>1362961.55</v>
          </cell>
          <cell r="J87">
            <v>1362961.55</v>
          </cell>
          <cell r="K87">
            <v>0</v>
          </cell>
          <cell r="L87">
            <v>99.524294770156729</v>
          </cell>
          <cell r="M87">
            <v>6514.67</v>
          </cell>
        </row>
        <row r="88">
          <cell r="A88" t="str">
            <v>12.0045.000</v>
          </cell>
          <cell r="B88" t="str">
            <v>12</v>
          </cell>
          <cell r="C88" t="str">
            <v xml:space="preserve">CONST. SISTEMA DE RIEGO PAYACOTA DEL </v>
          </cell>
          <cell r="D88">
            <v>300000</v>
          </cell>
          <cell r="E88">
            <v>-200000</v>
          </cell>
          <cell r="F88">
            <v>100000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100000</v>
          </cell>
        </row>
        <row r="89">
          <cell r="A89" t="str">
            <v>12.0046.000</v>
          </cell>
          <cell r="B89" t="str">
            <v>12</v>
          </cell>
          <cell r="C89" t="str">
            <v>CONST. SISTEMA DE RIEGO IRUPAMPA</v>
          </cell>
          <cell r="D89">
            <v>1000</v>
          </cell>
          <cell r="E89">
            <v>-1000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</row>
        <row r="90">
          <cell r="A90" t="str">
            <v>12.0051.000</v>
          </cell>
          <cell r="B90" t="str">
            <v>12</v>
          </cell>
          <cell r="C90" t="str">
            <v xml:space="preserve">CONST. SISTEMA DE RIEGO KASPI CANCHA - </v>
          </cell>
          <cell r="D90">
            <v>42009</v>
          </cell>
          <cell r="E90">
            <v>-42009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1">
          <cell r="A91" t="str">
            <v>12.0052.000</v>
          </cell>
          <cell r="B91" t="str">
            <v>12</v>
          </cell>
          <cell r="C91" t="str">
            <v>CONST. SISTEMA DE RIEGO CORMA</v>
          </cell>
          <cell r="D91">
            <v>1410000</v>
          </cell>
          <cell r="E91">
            <v>364512.84</v>
          </cell>
          <cell r="F91">
            <v>1774512.84</v>
          </cell>
          <cell r="G91">
            <v>1774512.84</v>
          </cell>
          <cell r="H91">
            <v>1774512.84</v>
          </cell>
          <cell r="I91">
            <v>1774512.84</v>
          </cell>
          <cell r="J91">
            <v>1774512.84</v>
          </cell>
          <cell r="K91">
            <v>0</v>
          </cell>
          <cell r="L91">
            <v>100</v>
          </cell>
          <cell r="M91">
            <v>0</v>
          </cell>
        </row>
        <row r="92">
          <cell r="A92" t="str">
            <v>12.0053.000</v>
          </cell>
          <cell r="B92" t="str">
            <v>12</v>
          </cell>
          <cell r="C92" t="str">
            <v xml:space="preserve">CONST. SISTEMA DE RIEGO CAMATINDI </v>
          </cell>
          <cell r="D92">
            <v>3000</v>
          </cell>
          <cell r="E92">
            <v>-3000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A93" t="str">
            <v>12.0054.000</v>
          </cell>
          <cell r="B93" t="str">
            <v>12</v>
          </cell>
          <cell r="C93" t="str">
            <v>CONST. SISTEMA DE RIEGO POTOLO</v>
          </cell>
          <cell r="D93">
            <v>953824</v>
          </cell>
          <cell r="E93">
            <v>-642013.68999999994</v>
          </cell>
          <cell r="F93">
            <v>311810.31</v>
          </cell>
          <cell r="G93">
            <v>311810.31</v>
          </cell>
          <cell r="H93">
            <v>311810.31</v>
          </cell>
          <cell r="I93">
            <v>311810.31</v>
          </cell>
          <cell r="J93">
            <v>311810.31</v>
          </cell>
          <cell r="K93">
            <v>0</v>
          </cell>
          <cell r="L93">
            <v>100</v>
          </cell>
          <cell r="M93">
            <v>0</v>
          </cell>
        </row>
        <row r="94">
          <cell r="A94" t="str">
            <v>12.0055.000</v>
          </cell>
          <cell r="B94" t="str">
            <v>12</v>
          </cell>
          <cell r="C94" t="str">
            <v>CONST. SISTEMA DE RIEGO CHACARILLA</v>
          </cell>
          <cell r="D94">
            <v>415009</v>
          </cell>
          <cell r="E94">
            <v>-366337.7</v>
          </cell>
          <cell r="F94">
            <v>48671.3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48671.3</v>
          </cell>
        </row>
        <row r="95">
          <cell r="A95" t="str">
            <v>12.0056.000</v>
          </cell>
          <cell r="B95" t="str">
            <v>12</v>
          </cell>
          <cell r="C95" t="str">
            <v>CONST. SISTEMA DE RIEGO KACHUQUIRA</v>
          </cell>
          <cell r="D95">
            <v>350000</v>
          </cell>
          <cell r="E95">
            <v>-350000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A96" t="str">
            <v>12.0057.000</v>
          </cell>
          <cell r="B96" t="str">
            <v>12</v>
          </cell>
          <cell r="C96" t="str">
            <v>CONST. SISTEMA DE RIEGO TOMINA-</v>
          </cell>
          <cell r="D96">
            <v>900000</v>
          </cell>
          <cell r="E96">
            <v>-900000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7">
          <cell r="A97" t="str">
            <v>12.0058.000</v>
          </cell>
          <cell r="B97" t="str">
            <v>12</v>
          </cell>
          <cell r="C97" t="str">
            <v xml:space="preserve">DESAR. PRODUCTIVO DE LA CADENA DEL MANI EN </v>
          </cell>
          <cell r="D97">
            <v>1855000</v>
          </cell>
          <cell r="E97">
            <v>-31279</v>
          </cell>
          <cell r="F97">
            <v>1823721</v>
          </cell>
          <cell r="G97">
            <v>1797965.9</v>
          </cell>
          <cell r="H97">
            <v>1797965.9</v>
          </cell>
          <cell r="I97">
            <v>1797965.9</v>
          </cell>
          <cell r="J97">
            <v>1797965.9</v>
          </cell>
          <cell r="K97">
            <v>0</v>
          </cell>
          <cell r="L97">
            <v>98.587771923446624</v>
          </cell>
          <cell r="M97">
            <v>25755.1</v>
          </cell>
        </row>
        <row r="98">
          <cell r="A98" t="str">
            <v>12.0059.000</v>
          </cell>
          <cell r="B98" t="str">
            <v>12</v>
          </cell>
          <cell r="C98" t="str">
            <v>MEJ. GANADO CAMELIDO EN CHUQUISACA</v>
          </cell>
          <cell r="D98">
            <v>2260000</v>
          </cell>
          <cell r="E98">
            <v>-173808.28</v>
          </cell>
          <cell r="F98">
            <v>2086191.72</v>
          </cell>
          <cell r="G98">
            <v>2027725.36</v>
          </cell>
          <cell r="H98">
            <v>2027725.36</v>
          </cell>
          <cell r="I98">
            <v>2027725.36</v>
          </cell>
          <cell r="J98">
            <v>2027725.36</v>
          </cell>
          <cell r="K98">
            <v>0</v>
          </cell>
          <cell r="L98">
            <v>97.197459876794071</v>
          </cell>
          <cell r="M98">
            <v>58466.36</v>
          </cell>
        </row>
        <row r="99">
          <cell r="A99" t="str">
            <v>12.0060.000</v>
          </cell>
          <cell r="B99" t="str">
            <v>12</v>
          </cell>
          <cell r="C99" t="str">
            <v>CONST. SISTEMA DE RIEGO CACHIMAYU</v>
          </cell>
          <cell r="D99">
            <v>30000</v>
          </cell>
          <cell r="E99">
            <v>-30000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</row>
        <row r="100">
          <cell r="A100" t="str">
            <v>12.0062.000</v>
          </cell>
          <cell r="B100" t="str">
            <v>12</v>
          </cell>
          <cell r="C100" t="str">
            <v xml:space="preserve">MANEJO Y MEJORAMIENTO DEL GANADO BOVINO </v>
          </cell>
          <cell r="D100">
            <v>2250000</v>
          </cell>
          <cell r="E100">
            <v>-281037.62</v>
          </cell>
          <cell r="F100">
            <v>1968962.38</v>
          </cell>
          <cell r="G100">
            <v>1913641.01</v>
          </cell>
          <cell r="H100">
            <v>1913641.01</v>
          </cell>
          <cell r="I100">
            <v>1913641.01</v>
          </cell>
          <cell r="J100">
            <v>1913641.01</v>
          </cell>
          <cell r="K100">
            <v>0</v>
          </cell>
          <cell r="L100">
            <v>97.190328745641139</v>
          </cell>
          <cell r="M100">
            <v>55321.37</v>
          </cell>
        </row>
        <row r="101">
          <cell r="A101" t="str">
            <v>12.0064.000</v>
          </cell>
          <cell r="B101" t="str">
            <v>12</v>
          </cell>
          <cell r="C101" t="str">
            <v xml:space="preserve">CONST. SISTEMA DE RIEGO CK OCHIS (D6 - </v>
          </cell>
          <cell r="D101">
            <v>1200000</v>
          </cell>
          <cell r="E101">
            <v>-1200000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A102" t="str">
            <v>12.0065.000</v>
          </cell>
          <cell r="B102" t="str">
            <v>12</v>
          </cell>
          <cell r="C102" t="str">
            <v>CONST. SISTEMA DE RIEGO KOACHILE ( ICLA)</v>
          </cell>
          <cell r="D102">
            <v>3000</v>
          </cell>
          <cell r="E102">
            <v>-3000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3">
          <cell r="A103" t="str">
            <v>12.0066.000</v>
          </cell>
          <cell r="B103" t="str">
            <v>12</v>
          </cell>
          <cell r="C103" t="str">
            <v xml:space="preserve">CONST. SISTEMA DE RIEGO TECNIFICADO BELLA </v>
          </cell>
          <cell r="D103">
            <v>800000</v>
          </cell>
          <cell r="E103">
            <v>614489.87</v>
          </cell>
          <cell r="F103">
            <v>1414489.87</v>
          </cell>
          <cell r="G103">
            <v>1414489.87</v>
          </cell>
          <cell r="H103">
            <v>1414489.87</v>
          </cell>
          <cell r="I103">
            <v>1414489.87</v>
          </cell>
          <cell r="J103">
            <v>1414489.87</v>
          </cell>
          <cell r="K103">
            <v>0</v>
          </cell>
          <cell r="L103">
            <v>100</v>
          </cell>
          <cell r="M103">
            <v>0</v>
          </cell>
        </row>
        <row r="104">
          <cell r="A104" t="str">
            <v>12.0067.000</v>
          </cell>
          <cell r="B104" t="str">
            <v>12</v>
          </cell>
          <cell r="C104" t="str">
            <v xml:space="preserve">CONST. SISTEMA DE RIEGO ANFAYA DEL PERAL </v>
          </cell>
          <cell r="D104">
            <v>587813</v>
          </cell>
          <cell r="E104">
            <v>0</v>
          </cell>
          <cell r="F104">
            <v>587813</v>
          </cell>
          <cell r="G104">
            <v>587812.5</v>
          </cell>
          <cell r="H104">
            <v>587812.5</v>
          </cell>
          <cell r="I104">
            <v>587812.5</v>
          </cell>
          <cell r="J104">
            <v>587812.5</v>
          </cell>
          <cell r="K104">
            <v>0</v>
          </cell>
          <cell r="L104">
            <v>99.999914938934666</v>
          </cell>
          <cell r="M104">
            <v>0.5</v>
          </cell>
        </row>
        <row r="105">
          <cell r="A105" t="str">
            <v>12.0069.000</v>
          </cell>
          <cell r="B105" t="str">
            <v>12</v>
          </cell>
          <cell r="C105" t="str">
            <v xml:space="preserve">CONST. ATAJADOS, COCHAS Y SISTEMA DE RIEGO </v>
          </cell>
          <cell r="D105">
            <v>600000</v>
          </cell>
          <cell r="E105">
            <v>-600000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</row>
        <row r="106">
          <cell r="A106" t="str">
            <v>12.0070.000</v>
          </cell>
          <cell r="B106" t="str">
            <v>12</v>
          </cell>
          <cell r="C106" t="str">
            <v xml:space="preserve">CONST. SISTEMA DE RIEGO CUCURI - CERA CERA </v>
          </cell>
          <cell r="D106">
            <v>344000</v>
          </cell>
          <cell r="E106">
            <v>-2000</v>
          </cell>
          <cell r="F106">
            <v>342000</v>
          </cell>
          <cell r="G106">
            <v>342000</v>
          </cell>
          <cell r="H106">
            <v>342000</v>
          </cell>
          <cell r="I106">
            <v>342000</v>
          </cell>
          <cell r="J106">
            <v>342000</v>
          </cell>
          <cell r="K106">
            <v>0</v>
          </cell>
          <cell r="L106">
            <v>100</v>
          </cell>
          <cell r="M106">
            <v>0</v>
          </cell>
        </row>
        <row r="107">
          <cell r="A107" t="str">
            <v>12.0072.000</v>
          </cell>
          <cell r="B107" t="str">
            <v>12</v>
          </cell>
          <cell r="C107" t="str">
            <v xml:space="preserve">CONST. SISTEMA DE RIEGO RODEO - PEÑA </v>
          </cell>
          <cell r="D107">
            <v>400000</v>
          </cell>
          <cell r="E107">
            <v>-400000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A108" t="str">
            <v>12.0073.000</v>
          </cell>
          <cell r="B108" t="str">
            <v>12</v>
          </cell>
          <cell r="C108" t="str">
            <v xml:space="preserve">IMPLEM. DE HUERTOS URBANOS BAJO CUBIERTA </v>
          </cell>
          <cell r="D108">
            <v>755000</v>
          </cell>
          <cell r="E108">
            <v>-42750</v>
          </cell>
          <cell r="F108">
            <v>712250</v>
          </cell>
          <cell r="G108">
            <v>686618.43</v>
          </cell>
          <cell r="H108">
            <v>686618.43</v>
          </cell>
          <cell r="I108">
            <v>686618.43</v>
          </cell>
          <cell r="J108">
            <v>686618.43</v>
          </cell>
          <cell r="K108">
            <v>0</v>
          </cell>
          <cell r="L108">
            <v>96.401323973323969</v>
          </cell>
          <cell r="M108">
            <v>25631.57</v>
          </cell>
        </row>
        <row r="109">
          <cell r="A109" t="str">
            <v>12.0074.000</v>
          </cell>
          <cell r="B109" t="str">
            <v>12</v>
          </cell>
          <cell r="C109" t="str">
            <v xml:space="preserve">IMPLEM. DEL COMPLEJO PRODUCTIVO DE </v>
          </cell>
          <cell r="D109">
            <v>1875000</v>
          </cell>
          <cell r="E109">
            <v>-1869012.79</v>
          </cell>
          <cell r="F109">
            <v>5987.21</v>
          </cell>
          <cell r="G109">
            <v>5987.21</v>
          </cell>
          <cell r="H109">
            <v>5987.21</v>
          </cell>
          <cell r="I109">
            <v>5987.21</v>
          </cell>
          <cell r="J109">
            <v>5987.21</v>
          </cell>
          <cell r="K109">
            <v>0</v>
          </cell>
          <cell r="L109">
            <v>100</v>
          </cell>
          <cell r="M109">
            <v>0</v>
          </cell>
        </row>
        <row r="110">
          <cell r="A110" t="str">
            <v>12.0075.000</v>
          </cell>
          <cell r="B110" t="str">
            <v>12</v>
          </cell>
          <cell r="C110" t="str">
            <v xml:space="preserve">IMPLEM. Y DESARROLLO DEL COMPLEJO </v>
          </cell>
          <cell r="D110">
            <v>2250000</v>
          </cell>
          <cell r="E110">
            <v>-2246426.2000000002</v>
          </cell>
          <cell r="F110">
            <v>3573.8</v>
          </cell>
          <cell r="G110">
            <v>3312</v>
          </cell>
          <cell r="H110">
            <v>3312</v>
          </cell>
          <cell r="I110">
            <v>3312</v>
          </cell>
          <cell r="J110">
            <v>3312</v>
          </cell>
          <cell r="K110">
            <v>0</v>
          </cell>
          <cell r="L110">
            <v>92.67446415580055</v>
          </cell>
          <cell r="M110">
            <v>261.8</v>
          </cell>
        </row>
        <row r="111">
          <cell r="A111" t="str">
            <v>12.0076.000</v>
          </cell>
          <cell r="B111" t="str">
            <v>12</v>
          </cell>
          <cell r="C111" t="str">
            <v xml:space="preserve">IMPLEM. Y DESARROLLO DEL COMPLEJO </v>
          </cell>
          <cell r="D111">
            <v>2260000</v>
          </cell>
          <cell r="E111">
            <v>-2254986.2000000002</v>
          </cell>
          <cell r="F111">
            <v>5013.8</v>
          </cell>
          <cell r="G111">
            <v>3386.8</v>
          </cell>
          <cell r="H111">
            <v>3386.8</v>
          </cell>
          <cell r="I111">
            <v>3386.8</v>
          </cell>
          <cell r="J111">
            <v>3386.8</v>
          </cell>
          <cell r="K111">
            <v>0</v>
          </cell>
          <cell r="L111">
            <v>67.549563205552673</v>
          </cell>
          <cell r="M111">
            <v>1627</v>
          </cell>
        </row>
        <row r="112">
          <cell r="A112" t="str">
            <v>12.0077.000</v>
          </cell>
          <cell r="B112" t="str">
            <v>12</v>
          </cell>
          <cell r="C112" t="str">
            <v xml:space="preserve">IMPLEM. CENTRO DE INVESTIGACION E </v>
          </cell>
          <cell r="D112">
            <v>974000</v>
          </cell>
          <cell r="E112">
            <v>-18743.29</v>
          </cell>
          <cell r="F112">
            <v>955256.71</v>
          </cell>
          <cell r="G112">
            <v>929836.68</v>
          </cell>
          <cell r="H112">
            <v>929836.68</v>
          </cell>
          <cell r="I112">
            <v>929836.68</v>
          </cell>
          <cell r="J112">
            <v>929836.68</v>
          </cell>
          <cell r="K112">
            <v>0</v>
          </cell>
          <cell r="L112">
            <v>97.338932065706189</v>
          </cell>
          <cell r="M112">
            <v>25420.03</v>
          </cell>
        </row>
        <row r="113">
          <cell r="A113" t="str">
            <v>12.0078.000</v>
          </cell>
          <cell r="B113" t="str">
            <v>12</v>
          </cell>
          <cell r="C113" t="str">
            <v xml:space="preserve">CONST. PRESA PARA SIST. DE RIEGO LAGUNILLAS </v>
          </cell>
          <cell r="D113">
            <v>156600</v>
          </cell>
          <cell r="E113">
            <v>426478</v>
          </cell>
          <cell r="F113">
            <v>583078</v>
          </cell>
          <cell r="G113">
            <v>446301.13</v>
          </cell>
          <cell r="H113">
            <v>446301.13</v>
          </cell>
          <cell r="I113">
            <v>446301.13</v>
          </cell>
          <cell r="J113">
            <v>446301.13</v>
          </cell>
          <cell r="K113">
            <v>0</v>
          </cell>
          <cell r="L113">
            <v>76.542268787366353</v>
          </cell>
          <cell r="M113">
            <v>136776.87</v>
          </cell>
        </row>
        <row r="114">
          <cell r="A114" t="str">
            <v>12.0079.000</v>
          </cell>
          <cell r="B114" t="str">
            <v>12</v>
          </cell>
          <cell r="C114" t="str">
            <v xml:space="preserve">CONST. PRESA PARA SIST. DE RIEGO CABRERIA </v>
          </cell>
          <cell r="D114">
            <v>3821598</v>
          </cell>
          <cell r="E114">
            <v>-48431</v>
          </cell>
          <cell r="F114">
            <v>3773167</v>
          </cell>
          <cell r="G114">
            <v>3512302.93</v>
          </cell>
          <cell r="H114">
            <v>3512302.93</v>
          </cell>
          <cell r="I114">
            <v>3512302.93</v>
          </cell>
          <cell r="J114">
            <v>3512302.93</v>
          </cell>
          <cell r="K114">
            <v>0</v>
          </cell>
          <cell r="L114">
            <v>93.086336491334734</v>
          </cell>
          <cell r="M114">
            <v>260864.07</v>
          </cell>
        </row>
        <row r="115">
          <cell r="A115" t="str">
            <v>12.0080.000</v>
          </cell>
          <cell r="B115" t="str">
            <v>12</v>
          </cell>
          <cell r="C115" t="str">
            <v>CONST. SIST. DE RIEGO NOGALES (EL VILLAR)</v>
          </cell>
          <cell r="D115">
            <v>194792</v>
          </cell>
          <cell r="E115">
            <v>1377333.79</v>
          </cell>
          <cell r="F115">
            <v>1572125.79</v>
          </cell>
          <cell r="G115">
            <v>1095982.6599999999</v>
          </cell>
          <cell r="H115">
            <v>1095982.6599999999</v>
          </cell>
          <cell r="I115">
            <v>1095982.6599999999</v>
          </cell>
          <cell r="J115">
            <v>1095982.6599999999</v>
          </cell>
          <cell r="K115">
            <v>0</v>
          </cell>
          <cell r="L115">
            <v>69.713420323700689</v>
          </cell>
          <cell r="M115">
            <v>476143.13</v>
          </cell>
        </row>
        <row r="116">
          <cell r="A116" t="str">
            <v>12.0081.000</v>
          </cell>
          <cell r="B116" t="str">
            <v>12</v>
          </cell>
          <cell r="C116" t="str">
            <v xml:space="preserve">MEJ. SIST. DE RIEGO CHAÑARHUAYCO SAN </v>
          </cell>
          <cell r="D116">
            <v>960591</v>
          </cell>
          <cell r="E116">
            <v>-279040.14</v>
          </cell>
          <cell r="F116">
            <v>681550.86</v>
          </cell>
          <cell r="G116">
            <v>638522.26</v>
          </cell>
          <cell r="H116">
            <v>638522.26</v>
          </cell>
          <cell r="I116">
            <v>638522.26</v>
          </cell>
          <cell r="J116">
            <v>638522.26</v>
          </cell>
          <cell r="K116">
            <v>0</v>
          </cell>
          <cell r="L116">
            <v>93.686663384153022</v>
          </cell>
          <cell r="M116">
            <v>43028.6</v>
          </cell>
        </row>
        <row r="117">
          <cell r="A117" t="str">
            <v>12.0082.000</v>
          </cell>
          <cell r="B117" t="str">
            <v>12</v>
          </cell>
          <cell r="C117" t="str">
            <v xml:space="preserve">CONST. PRESA PARA SIST. DE RIEGO TIMBOYCITO </v>
          </cell>
          <cell r="D117">
            <v>2089510</v>
          </cell>
          <cell r="E117">
            <v>1866377.24</v>
          </cell>
          <cell r="F117">
            <v>3955887.24</v>
          </cell>
          <cell r="G117">
            <v>3422164.65</v>
          </cell>
          <cell r="H117">
            <v>3422164.65</v>
          </cell>
          <cell r="I117">
            <v>3422164.65</v>
          </cell>
          <cell r="J117">
            <v>3422164.65</v>
          </cell>
          <cell r="K117">
            <v>0</v>
          </cell>
          <cell r="L117">
            <v>86.508144504139096</v>
          </cell>
          <cell r="M117">
            <v>533722.59</v>
          </cell>
        </row>
        <row r="118">
          <cell r="A118" t="str">
            <v>12.0083.000</v>
          </cell>
          <cell r="B118" t="str">
            <v>12</v>
          </cell>
          <cell r="C118" t="str">
            <v xml:space="preserve">CONST. PRESA PARA SIST. DE RIEGO LAMPAZOS </v>
          </cell>
          <cell r="D118">
            <v>1867984</v>
          </cell>
          <cell r="E118">
            <v>619927.80000000005</v>
          </cell>
          <cell r="F118">
            <v>2487911.7999999998</v>
          </cell>
          <cell r="G118">
            <v>2391424.38</v>
          </cell>
          <cell r="H118">
            <v>2391424.38</v>
          </cell>
          <cell r="I118">
            <v>2391424.38</v>
          </cell>
          <cell r="J118">
            <v>2391424.38</v>
          </cell>
          <cell r="K118">
            <v>0</v>
          </cell>
          <cell r="L118">
            <v>96.121750779107202</v>
          </cell>
          <cell r="M118">
            <v>96487.42</v>
          </cell>
        </row>
        <row r="119">
          <cell r="A119" t="str">
            <v>12.0085.000</v>
          </cell>
          <cell r="B119" t="str">
            <v>12</v>
          </cell>
          <cell r="C119" t="str">
            <v xml:space="preserve">CONST. PRESA PARA SIST. DE RIEGO LAGUNILLAS </v>
          </cell>
          <cell r="D119">
            <v>1959819</v>
          </cell>
          <cell r="E119">
            <v>4302974.4000000004</v>
          </cell>
          <cell r="F119">
            <v>6262793.4000000004</v>
          </cell>
          <cell r="G119">
            <v>6032958.5700000003</v>
          </cell>
          <cell r="H119">
            <v>6032958.5700000003</v>
          </cell>
          <cell r="I119">
            <v>6032958.5700000003</v>
          </cell>
          <cell r="J119">
            <v>6032958.5700000003</v>
          </cell>
          <cell r="K119">
            <v>0</v>
          </cell>
          <cell r="L119">
            <v>96.330154687842651</v>
          </cell>
          <cell r="M119">
            <v>229834.83</v>
          </cell>
        </row>
        <row r="120">
          <cell r="A120" t="str">
            <v>12.0086.000</v>
          </cell>
          <cell r="B120" t="str">
            <v>12</v>
          </cell>
          <cell r="C120" t="str">
            <v xml:space="preserve">CONST. SIST. DE RIEGO HUALLATAYOJ (VILLA </v>
          </cell>
          <cell r="D120">
            <v>143770</v>
          </cell>
          <cell r="E120">
            <v>121156.5</v>
          </cell>
          <cell r="F120">
            <v>264926.5</v>
          </cell>
          <cell r="G120">
            <v>256071.9</v>
          </cell>
          <cell r="H120">
            <v>256071.9</v>
          </cell>
          <cell r="I120">
            <v>256071.9</v>
          </cell>
          <cell r="J120">
            <v>256071.9</v>
          </cell>
          <cell r="K120">
            <v>0</v>
          </cell>
          <cell r="L120">
            <v>96.65771449817214</v>
          </cell>
          <cell r="M120">
            <v>8854.6</v>
          </cell>
        </row>
        <row r="121">
          <cell r="A121" t="str">
            <v>12.0087.000</v>
          </cell>
          <cell r="B121" t="str">
            <v>12</v>
          </cell>
          <cell r="C121" t="str">
            <v xml:space="preserve">CONST. SIST. DE RIEGO PENTIRENDA Y KARATINDY </v>
          </cell>
          <cell r="D121">
            <v>96517</v>
          </cell>
          <cell r="E121">
            <v>149968.60999999999</v>
          </cell>
          <cell r="F121">
            <v>246485.61</v>
          </cell>
          <cell r="G121">
            <v>245539.49</v>
          </cell>
          <cell r="H121">
            <v>245539.49</v>
          </cell>
          <cell r="I121">
            <v>245539.49</v>
          </cell>
          <cell r="J121">
            <v>245539.49</v>
          </cell>
          <cell r="K121">
            <v>0</v>
          </cell>
          <cell r="L121">
            <v>99.616156091221711</v>
          </cell>
          <cell r="M121">
            <v>946.12</v>
          </cell>
        </row>
        <row r="122">
          <cell r="A122" t="str">
            <v>12.0088.000</v>
          </cell>
          <cell r="B122" t="str">
            <v>12</v>
          </cell>
          <cell r="C122" t="str">
            <v xml:space="preserve">CONST. PRESA PARA SIST. DE RIEGO SAN </v>
          </cell>
          <cell r="D122">
            <v>5256365</v>
          </cell>
          <cell r="E122">
            <v>1476215.4</v>
          </cell>
          <cell r="F122">
            <v>6732580.4000000004</v>
          </cell>
          <cell r="G122">
            <v>6698955.4699999997</v>
          </cell>
          <cell r="H122">
            <v>6698955.4699999997</v>
          </cell>
          <cell r="I122">
            <v>6698955.4699999997</v>
          </cell>
          <cell r="J122">
            <v>6698955.4699999997</v>
          </cell>
          <cell r="K122">
            <v>0</v>
          </cell>
          <cell r="L122">
            <v>99.50056400366195</v>
          </cell>
          <cell r="M122">
            <v>33624.93</v>
          </cell>
        </row>
        <row r="123">
          <cell r="A123" t="str">
            <v>12.0089.000</v>
          </cell>
          <cell r="B123" t="str">
            <v>12</v>
          </cell>
          <cell r="C123" t="str">
            <v xml:space="preserve">CONST. PRESA PARA SIST. DE RIEGO KOTA </v>
          </cell>
          <cell r="D123">
            <v>1561838</v>
          </cell>
          <cell r="E123">
            <v>-28819.74</v>
          </cell>
          <cell r="F123">
            <v>1533018.26</v>
          </cell>
          <cell r="G123">
            <v>1509888.15</v>
          </cell>
          <cell r="H123">
            <v>1509888.15</v>
          </cell>
          <cell r="I123">
            <v>1509888.15</v>
          </cell>
          <cell r="J123">
            <v>1509888.15</v>
          </cell>
          <cell r="K123">
            <v>0</v>
          </cell>
          <cell r="L123">
            <v>98.491204533989048</v>
          </cell>
          <cell r="M123">
            <v>23130.11</v>
          </cell>
        </row>
        <row r="124">
          <cell r="A124" t="str">
            <v>12.0090.000</v>
          </cell>
          <cell r="B124" t="str">
            <v>12</v>
          </cell>
          <cell r="C124" t="str">
            <v xml:space="preserve">CONST. PRESA PARA SIST. DE RIEGO CALAVERA - </v>
          </cell>
          <cell r="D124">
            <v>129105</v>
          </cell>
          <cell r="E124">
            <v>56458</v>
          </cell>
          <cell r="F124">
            <v>185563</v>
          </cell>
          <cell r="G124">
            <v>176220</v>
          </cell>
          <cell r="H124">
            <v>176220</v>
          </cell>
          <cell r="I124">
            <v>176220</v>
          </cell>
          <cell r="J124">
            <v>176220</v>
          </cell>
          <cell r="K124">
            <v>0</v>
          </cell>
          <cell r="L124">
            <v>94.965052300296932</v>
          </cell>
          <cell r="M124">
            <v>9343</v>
          </cell>
        </row>
        <row r="125">
          <cell r="A125" t="str">
            <v>12.0091.000</v>
          </cell>
          <cell r="B125" t="str">
            <v>12</v>
          </cell>
          <cell r="C125" t="str">
            <v xml:space="preserve">CONST. PRESA PARA SIST. DE RIEGO SUNDURWASI </v>
          </cell>
          <cell r="D125">
            <v>251477</v>
          </cell>
          <cell r="E125">
            <v>1051857.71</v>
          </cell>
          <cell r="F125">
            <v>1303334.71</v>
          </cell>
          <cell r="G125">
            <v>951136.03</v>
          </cell>
          <cell r="H125">
            <v>951136.03</v>
          </cell>
          <cell r="I125">
            <v>951136.03</v>
          </cell>
          <cell r="J125">
            <v>951136.03</v>
          </cell>
          <cell r="K125">
            <v>0</v>
          </cell>
          <cell r="L125">
            <v>72.97711191931657</v>
          </cell>
          <cell r="M125">
            <v>352198.68</v>
          </cell>
        </row>
        <row r="126">
          <cell r="A126" t="str">
            <v>12.0092.000</v>
          </cell>
          <cell r="B126" t="str">
            <v>12</v>
          </cell>
          <cell r="C126" t="str">
            <v xml:space="preserve">CONST. SIST. DE RIEGO QUIRUSILLAS PAMPAS </v>
          </cell>
          <cell r="D126">
            <v>1540252</v>
          </cell>
          <cell r="E126">
            <v>518718.07</v>
          </cell>
          <cell r="F126">
            <v>2058970.07</v>
          </cell>
          <cell r="G126">
            <v>1831242.92</v>
          </cell>
          <cell r="H126">
            <v>1831242.92</v>
          </cell>
          <cell r="I126">
            <v>1831242.92</v>
          </cell>
          <cell r="J126">
            <v>1831242.92</v>
          </cell>
          <cell r="K126">
            <v>0</v>
          </cell>
          <cell r="L126">
            <v>88.939754233532881</v>
          </cell>
          <cell r="M126">
            <v>227727.15</v>
          </cell>
        </row>
        <row r="127">
          <cell r="A127" t="str">
            <v>12.0093.000</v>
          </cell>
          <cell r="B127" t="str">
            <v>12</v>
          </cell>
          <cell r="C127" t="str">
            <v xml:space="preserve">CONST. PRESA PARA SISTEMA DE RIEGO </v>
          </cell>
          <cell r="D127">
            <v>4008627</v>
          </cell>
          <cell r="E127">
            <v>2908242.65</v>
          </cell>
          <cell r="F127">
            <v>6916869.6500000004</v>
          </cell>
          <cell r="G127">
            <v>6416714.5</v>
          </cell>
          <cell r="H127">
            <v>6416714.5</v>
          </cell>
          <cell r="I127">
            <v>6416714.5</v>
          </cell>
          <cell r="J127">
            <v>6416714.5</v>
          </cell>
          <cell r="K127">
            <v>0</v>
          </cell>
          <cell r="L127">
            <v>92.769053411321693</v>
          </cell>
          <cell r="M127">
            <v>500155.15</v>
          </cell>
        </row>
        <row r="128">
          <cell r="A128" t="str">
            <v>12.0094.000</v>
          </cell>
          <cell r="B128" t="str">
            <v>12</v>
          </cell>
          <cell r="C128" t="str">
            <v>AMPL. SISTEMA DE RIEGO SAN JORGE (MOJOCOYA)</v>
          </cell>
          <cell r="D128">
            <v>10384</v>
          </cell>
          <cell r="E128">
            <v>57251.4</v>
          </cell>
          <cell r="F128">
            <v>67635.399999999994</v>
          </cell>
          <cell r="G128">
            <v>67635.28</v>
          </cell>
          <cell r="H128">
            <v>67635.28</v>
          </cell>
          <cell r="I128">
            <v>67635.28</v>
          </cell>
          <cell r="J128">
            <v>67635.28</v>
          </cell>
          <cell r="K128">
            <v>0</v>
          </cell>
          <cell r="L128">
            <v>99.999822578117374</v>
          </cell>
          <cell r="M128">
            <v>0.12</v>
          </cell>
        </row>
        <row r="129">
          <cell r="A129" t="str">
            <v>12.0095.000</v>
          </cell>
          <cell r="B129" t="str">
            <v>12</v>
          </cell>
          <cell r="C129" t="str">
            <v xml:space="preserve">CONST. SISTEMA DE RIEGO JAILIA FASE III (VILLA </v>
          </cell>
          <cell r="D129">
            <v>458784</v>
          </cell>
          <cell r="E129">
            <v>2853786.81</v>
          </cell>
          <cell r="F129">
            <v>3312570.81</v>
          </cell>
          <cell r="G129">
            <v>2529220.9700000002</v>
          </cell>
          <cell r="H129">
            <v>2529220.9700000002</v>
          </cell>
          <cell r="I129">
            <v>2529220.9700000002</v>
          </cell>
          <cell r="J129">
            <v>2529220.9700000002</v>
          </cell>
          <cell r="K129">
            <v>0</v>
          </cell>
          <cell r="L129">
            <v>76.35220845286625</v>
          </cell>
          <cell r="M129">
            <v>783349.84</v>
          </cell>
        </row>
        <row r="130">
          <cell r="A130" t="str">
            <v>12.0096.000</v>
          </cell>
          <cell r="B130" t="str">
            <v>12</v>
          </cell>
          <cell r="C130" t="str">
            <v xml:space="preserve">CONST. PRESA PARA SIST. DE RIEGO KAINAKAS </v>
          </cell>
          <cell r="D130">
            <v>100257</v>
          </cell>
          <cell r="E130">
            <v>277702.09000000003</v>
          </cell>
          <cell r="F130">
            <v>377959.09</v>
          </cell>
          <cell r="G130">
            <v>360108.88</v>
          </cell>
          <cell r="H130">
            <v>360108.88</v>
          </cell>
          <cell r="I130">
            <v>360108.88</v>
          </cell>
          <cell r="J130">
            <v>360108.88</v>
          </cell>
          <cell r="K130">
            <v>0</v>
          </cell>
          <cell r="L130">
            <v>95.277211086522613</v>
          </cell>
          <cell r="M130">
            <v>17850.21</v>
          </cell>
        </row>
        <row r="131">
          <cell r="A131" t="str">
            <v>12.0097.000</v>
          </cell>
          <cell r="B131" t="str">
            <v>12</v>
          </cell>
          <cell r="C131" t="str">
            <v>CONST. SIST. DE RIEGO AMANCAYA (SOPACHUY)</v>
          </cell>
          <cell r="D131">
            <v>288139</v>
          </cell>
          <cell r="E131">
            <v>2415512.7200000002</v>
          </cell>
          <cell r="F131">
            <v>2703651.72</v>
          </cell>
          <cell r="G131">
            <v>2518036.64</v>
          </cell>
          <cell r="H131">
            <v>2518036.64</v>
          </cell>
          <cell r="I131">
            <v>2518036.64</v>
          </cell>
          <cell r="J131">
            <v>2518036.64</v>
          </cell>
          <cell r="K131">
            <v>0</v>
          </cell>
          <cell r="L131">
            <v>93.134652713330993</v>
          </cell>
          <cell r="M131">
            <v>185615.08</v>
          </cell>
        </row>
        <row r="132">
          <cell r="A132" t="str">
            <v>12.0098.000</v>
          </cell>
          <cell r="B132" t="str">
            <v>12</v>
          </cell>
          <cell r="C132" t="str">
            <v xml:space="preserve">CONST. PRESA PARA SIST. DE RIEGO RODEO EL </v>
          </cell>
          <cell r="D132">
            <v>4142312</v>
          </cell>
          <cell r="E132">
            <v>2537979.21</v>
          </cell>
          <cell r="F132">
            <v>6680291.21</v>
          </cell>
          <cell r="G132">
            <v>6225836.4699999997</v>
          </cell>
          <cell r="H132">
            <v>6225836.4699999997</v>
          </cell>
          <cell r="I132">
            <v>6225836.4699999997</v>
          </cell>
          <cell r="J132">
            <v>6225836.4699999997</v>
          </cell>
          <cell r="K132">
            <v>0</v>
          </cell>
          <cell r="L132">
            <v>93.197081897871342</v>
          </cell>
          <cell r="M132">
            <v>454454.74</v>
          </cell>
        </row>
        <row r="133">
          <cell r="A133" t="str">
            <v>12.0099.000</v>
          </cell>
          <cell r="B133" t="str">
            <v>12</v>
          </cell>
          <cell r="C133" t="str">
            <v xml:space="preserve">CONST. PRESA PARA SIST. DE RIEGO MOROMARCA </v>
          </cell>
          <cell r="D133">
            <v>106081</v>
          </cell>
          <cell r="E133">
            <v>521614.74</v>
          </cell>
          <cell r="F133">
            <v>627695.74</v>
          </cell>
          <cell r="G133">
            <v>494011.04</v>
          </cell>
          <cell r="H133">
            <v>494011.04</v>
          </cell>
          <cell r="I133">
            <v>494011.04</v>
          </cell>
          <cell r="J133">
            <v>494011.04</v>
          </cell>
          <cell r="K133">
            <v>0</v>
          </cell>
          <cell r="L133">
            <v>78.702308860659144</v>
          </cell>
          <cell r="M133">
            <v>133684.70000000001</v>
          </cell>
        </row>
        <row r="134">
          <cell r="A134" t="str">
            <v>12.0100.000</v>
          </cell>
          <cell r="B134" t="str">
            <v>12</v>
          </cell>
          <cell r="C134" t="str">
            <v xml:space="preserve">CONST. PRESA PARA SIST. DE RIEGO HUASA </v>
          </cell>
          <cell r="D134">
            <v>67611</v>
          </cell>
          <cell r="E134">
            <v>620022</v>
          </cell>
          <cell r="F134">
            <v>687633</v>
          </cell>
          <cell r="G134">
            <v>678728.94</v>
          </cell>
          <cell r="H134">
            <v>678728.94</v>
          </cell>
          <cell r="I134">
            <v>678728.94</v>
          </cell>
          <cell r="J134">
            <v>678728.94</v>
          </cell>
          <cell r="K134">
            <v>0</v>
          </cell>
          <cell r="L134">
            <v>98.705114501485525</v>
          </cell>
          <cell r="M134">
            <v>8904.06</v>
          </cell>
        </row>
        <row r="135">
          <cell r="A135" t="str">
            <v>12.0101.000</v>
          </cell>
          <cell r="B135" t="str">
            <v>12</v>
          </cell>
          <cell r="C135" t="str">
            <v xml:space="preserve">CONST. MICROPRESA PARA SIST. DE RIEGO NUEVO </v>
          </cell>
          <cell r="D135">
            <v>28891</v>
          </cell>
          <cell r="E135">
            <v>1195897.93</v>
          </cell>
          <cell r="F135">
            <v>1224788.93</v>
          </cell>
          <cell r="G135">
            <v>1104557.45</v>
          </cell>
          <cell r="H135">
            <v>1104557.45</v>
          </cell>
          <cell r="I135">
            <v>1104557.45</v>
          </cell>
          <cell r="J135">
            <v>1104557.45</v>
          </cell>
          <cell r="K135">
            <v>0</v>
          </cell>
          <cell r="L135">
            <v>90.183493902088088</v>
          </cell>
          <cell r="M135">
            <v>120231.48</v>
          </cell>
        </row>
        <row r="136">
          <cell r="A136" t="str">
            <v>12.0102.000</v>
          </cell>
          <cell r="B136" t="str">
            <v>12</v>
          </cell>
          <cell r="C136" t="str">
            <v xml:space="preserve">CONST. REPRESA PARA SIST. DE RIEGO RUDITAYOJ </v>
          </cell>
          <cell r="D136">
            <v>1192113</v>
          </cell>
          <cell r="E136">
            <v>1972.59</v>
          </cell>
          <cell r="F136">
            <v>1194085.5900000001</v>
          </cell>
          <cell r="G136">
            <v>1164794.5900000001</v>
          </cell>
          <cell r="H136">
            <v>1164794.5900000001</v>
          </cell>
          <cell r="I136">
            <v>1164794.5900000001</v>
          </cell>
          <cell r="J136">
            <v>1164794.5900000001</v>
          </cell>
          <cell r="K136">
            <v>0</v>
          </cell>
          <cell r="L136">
            <v>97.546993260340741</v>
          </cell>
          <cell r="M136">
            <v>29291</v>
          </cell>
        </row>
        <row r="137">
          <cell r="A137" t="str">
            <v>12.0103.000</v>
          </cell>
          <cell r="B137" t="str">
            <v>12</v>
          </cell>
          <cell r="C137" t="str">
            <v xml:space="preserve">CONST. PRESA PARA SISTEMA DE RIEGO OCURI </v>
          </cell>
          <cell r="D137">
            <v>1811433</v>
          </cell>
          <cell r="E137">
            <v>2233907.2999999998</v>
          </cell>
          <cell r="F137">
            <v>4045340.3</v>
          </cell>
          <cell r="G137">
            <v>3680419.67</v>
          </cell>
          <cell r="H137">
            <v>3680419.67</v>
          </cell>
          <cell r="I137">
            <v>3680419.67</v>
          </cell>
          <cell r="J137">
            <v>3680419.67</v>
          </cell>
          <cell r="K137">
            <v>0</v>
          </cell>
          <cell r="L137">
            <v>90.979235294494259</v>
          </cell>
          <cell r="M137">
            <v>364920.63</v>
          </cell>
        </row>
        <row r="138">
          <cell r="A138" t="str">
            <v>12.0104.000</v>
          </cell>
          <cell r="B138" t="str">
            <v>12</v>
          </cell>
          <cell r="C138" t="str">
            <v xml:space="preserve">MEJ. Y AMPLIACION POR BOMBEO SISTEMA DE </v>
          </cell>
          <cell r="D138">
            <v>3990</v>
          </cell>
          <cell r="E138">
            <v>-3990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</row>
        <row r="139">
          <cell r="A139" t="str">
            <v>12.0105.000</v>
          </cell>
          <cell r="B139" t="str">
            <v>12</v>
          </cell>
          <cell r="C139" t="str">
            <v>CONST. SIST. RIEGO COLLPA (SAN LUCAS)</v>
          </cell>
          <cell r="D139">
            <v>0</v>
          </cell>
          <cell r="E139">
            <v>1104509</v>
          </cell>
          <cell r="F139">
            <v>1104509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1104509</v>
          </cell>
        </row>
        <row r="140">
          <cell r="A140" t="str">
            <v>12.0107.000</v>
          </cell>
          <cell r="B140" t="str">
            <v>12</v>
          </cell>
          <cell r="C140" t="str">
            <v>CONST. SIST. RIEGO PILAYA (CULPINA)</v>
          </cell>
          <cell r="D140">
            <v>0</v>
          </cell>
          <cell r="E140">
            <v>1567616</v>
          </cell>
          <cell r="F140">
            <v>1567616</v>
          </cell>
          <cell r="G140">
            <v>1530207.48</v>
          </cell>
          <cell r="H140">
            <v>1530207.48</v>
          </cell>
          <cell r="I140">
            <v>1530207.48</v>
          </cell>
          <cell r="J140">
            <v>1530207.48</v>
          </cell>
          <cell r="K140">
            <v>0</v>
          </cell>
          <cell r="L140">
            <v>97.613668143218746</v>
          </cell>
          <cell r="M140">
            <v>37408.519999999997</v>
          </cell>
        </row>
        <row r="141">
          <cell r="A141" t="str">
            <v>12.0109.000</v>
          </cell>
          <cell r="B141" t="str">
            <v>12</v>
          </cell>
          <cell r="C141" t="str">
            <v xml:space="preserve">AMPL. SIST. RIEGO SAN  JUAN DEL ORO (LAS </v>
          </cell>
          <cell r="D141">
            <v>0</v>
          </cell>
          <cell r="E141">
            <v>1128755</v>
          </cell>
          <cell r="F141">
            <v>1128755</v>
          </cell>
          <cell r="G141">
            <v>467229.72</v>
          </cell>
          <cell r="H141">
            <v>467229.72</v>
          </cell>
          <cell r="I141">
            <v>467229.72</v>
          </cell>
          <cell r="J141">
            <v>467229.72</v>
          </cell>
          <cell r="K141">
            <v>0</v>
          </cell>
          <cell r="L141">
            <v>41.393368800138205</v>
          </cell>
          <cell r="M141">
            <v>661525.28</v>
          </cell>
        </row>
        <row r="142">
          <cell r="A142" t="str">
            <v>12.0112.000</v>
          </cell>
          <cell r="B142" t="str">
            <v>12</v>
          </cell>
          <cell r="C142" t="str">
            <v xml:space="preserve">AMPL. SIST. RIEGO CUEVAS JARCA MAYU </v>
          </cell>
          <cell r="D142">
            <v>0</v>
          </cell>
          <cell r="E142">
            <v>2396282</v>
          </cell>
          <cell r="F142">
            <v>2396282</v>
          </cell>
          <cell r="G142">
            <v>2360777.0099999998</v>
          </cell>
          <cell r="H142">
            <v>2360777.0099999998</v>
          </cell>
          <cell r="I142">
            <v>2360777.0099999998</v>
          </cell>
          <cell r="J142">
            <v>2360777.0099999998</v>
          </cell>
          <cell r="K142">
            <v>0</v>
          </cell>
          <cell r="L142">
            <v>98.51833006298925</v>
          </cell>
          <cell r="M142">
            <v>35504.99</v>
          </cell>
        </row>
        <row r="143">
          <cell r="A143" t="str">
            <v>12.0113.000</v>
          </cell>
          <cell r="B143" t="str">
            <v>12</v>
          </cell>
          <cell r="C143" t="str">
            <v>CONST. SIST. RIEGO PUCARA TOMINA (TOMINA)</v>
          </cell>
          <cell r="D143">
            <v>0</v>
          </cell>
          <cell r="E143">
            <v>782449</v>
          </cell>
          <cell r="F143">
            <v>782449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782449</v>
          </cell>
        </row>
        <row r="144">
          <cell r="A144" t="str">
            <v>12.0114.000</v>
          </cell>
          <cell r="B144" t="str">
            <v>12</v>
          </cell>
          <cell r="C144" t="str">
            <v>AMPL. SIST. RIEGO CHARPAXI (VILLA ABECIA)</v>
          </cell>
          <cell r="D144">
            <v>0</v>
          </cell>
          <cell r="E144">
            <v>1938473</v>
          </cell>
          <cell r="F144">
            <v>1938473</v>
          </cell>
          <cell r="G144">
            <v>1754366.25</v>
          </cell>
          <cell r="H144">
            <v>1754366.25</v>
          </cell>
          <cell r="I144">
            <v>1754366.25</v>
          </cell>
          <cell r="J144">
            <v>1754366.25</v>
          </cell>
          <cell r="K144">
            <v>0</v>
          </cell>
          <cell r="L144">
            <v>90.502485719429671</v>
          </cell>
          <cell r="M144">
            <v>184106.75</v>
          </cell>
        </row>
        <row r="145">
          <cell r="A145" t="str">
            <v>12.0116.000</v>
          </cell>
          <cell r="B145" t="str">
            <v>12</v>
          </cell>
          <cell r="C145" t="str">
            <v xml:space="preserve">CONST. PRESA Y SIST. RIEGO ARPAJA BAJA (VILLA </v>
          </cell>
          <cell r="D145">
            <v>0</v>
          </cell>
          <cell r="E145">
            <v>1841891</v>
          </cell>
          <cell r="F145">
            <v>1841891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1841891</v>
          </cell>
        </row>
        <row r="146">
          <cell r="A146" t="str">
            <v>12.0118.000</v>
          </cell>
          <cell r="B146" t="str">
            <v>12</v>
          </cell>
          <cell r="C146" t="str">
            <v>CONST. SIST. RIEGO CHAVARRIA (CAMARGO)</v>
          </cell>
          <cell r="D146">
            <v>0</v>
          </cell>
          <cell r="E146">
            <v>809669</v>
          </cell>
          <cell r="F146">
            <v>809669</v>
          </cell>
          <cell r="G146">
            <v>567122.04</v>
          </cell>
          <cell r="H146">
            <v>567122.04</v>
          </cell>
          <cell r="I146">
            <v>567122.04</v>
          </cell>
          <cell r="J146">
            <v>567122.04</v>
          </cell>
          <cell r="K146">
            <v>0</v>
          </cell>
          <cell r="L146">
            <v>70.043689458284803</v>
          </cell>
          <cell r="M146">
            <v>242546.96</v>
          </cell>
        </row>
        <row r="147">
          <cell r="A147" t="str">
            <v>12.0120.000</v>
          </cell>
          <cell r="B147" t="str">
            <v>12</v>
          </cell>
          <cell r="C147" t="str">
            <v xml:space="preserve">CONST. PRESA Y SIST. RIEGO MISKA MAYU </v>
          </cell>
          <cell r="D147">
            <v>0</v>
          </cell>
          <cell r="E147">
            <v>3532160</v>
          </cell>
          <cell r="F147">
            <v>3532160</v>
          </cell>
          <cell r="G147">
            <v>1849368.4</v>
          </cell>
          <cell r="H147">
            <v>1849368.4</v>
          </cell>
          <cell r="I147">
            <v>1849368.4</v>
          </cell>
          <cell r="J147">
            <v>1849368.4</v>
          </cell>
          <cell r="K147">
            <v>0</v>
          </cell>
          <cell r="L147">
            <v>52.358001902518573</v>
          </cell>
          <cell r="M147">
            <v>1682791.6</v>
          </cell>
        </row>
        <row r="148">
          <cell r="A148" t="str">
            <v>12.0121.000</v>
          </cell>
          <cell r="B148" t="str">
            <v>12</v>
          </cell>
          <cell r="C148" t="str">
            <v>CONST. SIST. RIEGO LIMONAL (MONTEAGUDO)</v>
          </cell>
          <cell r="D148">
            <v>0</v>
          </cell>
          <cell r="E148">
            <v>1578880</v>
          </cell>
          <cell r="F148">
            <v>1578880</v>
          </cell>
          <cell r="G148">
            <v>1570699.55</v>
          </cell>
          <cell r="H148">
            <v>1570699.55</v>
          </cell>
          <cell r="I148">
            <v>1570699.55</v>
          </cell>
          <cell r="J148">
            <v>1570699.55</v>
          </cell>
          <cell r="K148">
            <v>0</v>
          </cell>
          <cell r="L148">
            <v>99.481882726996346</v>
          </cell>
          <cell r="M148">
            <v>8180.45</v>
          </cell>
        </row>
        <row r="149">
          <cell r="A149" t="str">
            <v>12.0122.000</v>
          </cell>
          <cell r="B149" t="str">
            <v>12</v>
          </cell>
          <cell r="C149" t="str">
            <v>CONST. CANALES RIEGO INCAHUASI (INCAHUASI)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</row>
        <row r="150">
          <cell r="A150" t="str">
            <v>12.0123.000</v>
          </cell>
          <cell r="B150" t="str">
            <v>12</v>
          </cell>
          <cell r="C150" t="str">
            <v xml:space="preserve">CONST. SIST. RIEGO TRAMPA MAYU (VILLA </v>
          </cell>
          <cell r="D150">
            <v>0</v>
          </cell>
          <cell r="E150">
            <v>1358362</v>
          </cell>
          <cell r="F150">
            <v>1358362</v>
          </cell>
          <cell r="G150">
            <v>1350207.53</v>
          </cell>
          <cell r="H150">
            <v>1350207.53</v>
          </cell>
          <cell r="I150">
            <v>1350207.53</v>
          </cell>
          <cell r="J150">
            <v>1350207.53</v>
          </cell>
          <cell r="K150">
            <v>0</v>
          </cell>
          <cell r="L150">
            <v>99.399683589499702</v>
          </cell>
          <cell r="M150">
            <v>8154.47</v>
          </cell>
        </row>
        <row r="151">
          <cell r="A151" t="str">
            <v>12.0124.000</v>
          </cell>
          <cell r="B151" t="str">
            <v>12</v>
          </cell>
          <cell r="C151" t="str">
            <v>CONST. SIST. RIEGO SOROMA (ICLA)</v>
          </cell>
          <cell r="D151">
            <v>0</v>
          </cell>
          <cell r="E151">
            <v>1230436</v>
          </cell>
          <cell r="F151">
            <v>1230436</v>
          </cell>
          <cell r="G151">
            <v>1043334.59</v>
          </cell>
          <cell r="H151">
            <v>1043334.59</v>
          </cell>
          <cell r="I151">
            <v>1043334.59</v>
          </cell>
          <cell r="J151">
            <v>1043334.59</v>
          </cell>
          <cell r="K151">
            <v>0</v>
          </cell>
          <cell r="L151">
            <v>84.793893384133753</v>
          </cell>
          <cell r="M151">
            <v>187101.41</v>
          </cell>
        </row>
        <row r="152">
          <cell r="A152" t="str">
            <v>12.0125.000</v>
          </cell>
          <cell r="B152" t="str">
            <v>12</v>
          </cell>
          <cell r="C152" t="str">
            <v xml:space="preserve">CONST. PRESA Y SIST. RIEGO LA CORDILLERA </v>
          </cell>
          <cell r="D152">
            <v>0</v>
          </cell>
          <cell r="E152">
            <v>1211133</v>
          </cell>
          <cell r="F152">
            <v>1211133</v>
          </cell>
          <cell r="G152">
            <v>650000</v>
          </cell>
          <cell r="H152">
            <v>650000</v>
          </cell>
          <cell r="I152">
            <v>650000</v>
          </cell>
          <cell r="J152">
            <v>650000</v>
          </cell>
          <cell r="K152">
            <v>0</v>
          </cell>
          <cell r="L152">
            <v>53.668754794064732</v>
          </cell>
          <cell r="M152">
            <v>561133</v>
          </cell>
        </row>
        <row r="153">
          <cell r="A153" t="str">
            <v>12.0126.000</v>
          </cell>
          <cell r="B153" t="str">
            <v>12</v>
          </cell>
          <cell r="C153" t="str">
            <v>CONST. SIST. RIEGO MARIQUILLA (POROMA)</v>
          </cell>
          <cell r="D153">
            <v>0</v>
          </cell>
          <cell r="E153">
            <v>2029218</v>
          </cell>
          <cell r="F153">
            <v>2029218</v>
          </cell>
          <cell r="G153">
            <v>2023220.98</v>
          </cell>
          <cell r="H153">
            <v>2023220.98</v>
          </cell>
          <cell r="I153">
            <v>2023220.98</v>
          </cell>
          <cell r="J153">
            <v>2023220.98</v>
          </cell>
          <cell r="K153">
            <v>0</v>
          </cell>
          <cell r="L153">
            <v>99.704466449637252</v>
          </cell>
          <cell r="M153">
            <v>5997.02</v>
          </cell>
        </row>
        <row r="154">
          <cell r="A154" t="str">
            <v>12.0127.000</v>
          </cell>
          <cell r="B154" t="str">
            <v>12</v>
          </cell>
          <cell r="C154" t="str">
            <v xml:space="preserve">CONST. SIST. DE RIEGO ARRAYAN (VILLA VACA </v>
          </cell>
          <cell r="D154">
            <v>0</v>
          </cell>
          <cell r="E154">
            <v>956132</v>
          </cell>
          <cell r="F154">
            <v>956132</v>
          </cell>
          <cell r="G154">
            <v>931790.82</v>
          </cell>
          <cell r="H154">
            <v>931790.82</v>
          </cell>
          <cell r="I154">
            <v>931790.82</v>
          </cell>
          <cell r="J154">
            <v>931790.82</v>
          </cell>
          <cell r="K154">
            <v>0</v>
          </cell>
          <cell r="L154">
            <v>97.454202976158101</v>
          </cell>
          <cell r="M154">
            <v>24341.18</v>
          </cell>
        </row>
        <row r="155">
          <cell r="A155" t="str">
            <v>12.0128.000</v>
          </cell>
          <cell r="B155" t="str">
            <v>12</v>
          </cell>
          <cell r="C155" t="str">
            <v>CONST. REPRESA EL TRANQUE GRANDE (CULPINA)</v>
          </cell>
          <cell r="D155">
            <v>0</v>
          </cell>
          <cell r="E155">
            <v>109402.79</v>
          </cell>
          <cell r="F155">
            <v>109402.79</v>
          </cell>
          <cell r="G155">
            <v>109402.79</v>
          </cell>
          <cell r="H155">
            <v>109402.79</v>
          </cell>
          <cell r="I155">
            <v>109402.79</v>
          </cell>
          <cell r="J155">
            <v>109402.79</v>
          </cell>
          <cell r="K155">
            <v>0</v>
          </cell>
          <cell r="L155">
            <v>100</v>
          </cell>
          <cell r="M155">
            <v>0</v>
          </cell>
        </row>
        <row r="156">
          <cell r="A156"/>
          <cell r="B156" t="str">
            <v>Total 12</v>
          </cell>
          <cell r="C156"/>
          <cell r="D156"/>
          <cell r="E156">
            <v>31456781.680000003</v>
          </cell>
          <cell r="F156">
            <v>113038900.68000001</v>
          </cell>
          <cell r="G156">
            <v>99958061.270000041</v>
          </cell>
          <cell r="H156">
            <v>99958061.270000041</v>
          </cell>
          <cell r="I156">
            <v>99958061.270000041</v>
          </cell>
          <cell r="J156">
            <v>99958061.270000041</v>
          </cell>
          <cell r="K156">
            <v>0</v>
          </cell>
          <cell r="L156">
            <v>6160.1262101964794</v>
          </cell>
          <cell r="M156"/>
        </row>
        <row r="157">
          <cell r="A157" t="str">
            <v>13.0000.001</v>
          </cell>
          <cell r="B157" t="str">
            <v>13</v>
          </cell>
          <cell r="C157" t="str">
            <v>SECRETARIA DE CULTURAS Y TURISMO</v>
          </cell>
          <cell r="D157">
            <v>150000</v>
          </cell>
          <cell r="E157">
            <v>0</v>
          </cell>
          <cell r="F157">
            <v>150000</v>
          </cell>
          <cell r="G157">
            <v>126302.2</v>
          </cell>
          <cell r="H157">
            <v>126302.2</v>
          </cell>
          <cell r="I157">
            <v>126302.2</v>
          </cell>
          <cell r="J157">
            <v>126302.2</v>
          </cell>
          <cell r="K157">
            <v>0</v>
          </cell>
          <cell r="L157">
            <v>84.201466666666661</v>
          </cell>
          <cell r="M157">
            <v>23697.8</v>
          </cell>
        </row>
        <row r="158">
          <cell r="A158" t="str">
            <v>13.0000.080</v>
          </cell>
          <cell r="B158" t="str">
            <v>13</v>
          </cell>
          <cell r="C158" t="str">
            <v xml:space="preserve">PROGRAMA DE PROMOCION Y FORTALECIMIENTO </v>
          </cell>
          <cell r="D158">
            <v>1100000</v>
          </cell>
          <cell r="E158">
            <v>919377.47</v>
          </cell>
          <cell r="F158">
            <v>2019377.47</v>
          </cell>
          <cell r="G158">
            <v>1836605.19</v>
          </cell>
          <cell r="H158">
            <v>1836605.19</v>
          </cell>
          <cell r="I158">
            <v>1836605.19</v>
          </cell>
          <cell r="J158">
            <v>1836605.19</v>
          </cell>
          <cell r="K158">
            <v>0</v>
          </cell>
          <cell r="L158">
            <v>90.949077984909877</v>
          </cell>
          <cell r="M158">
            <v>182772.28</v>
          </cell>
        </row>
        <row r="159">
          <cell r="A159" t="str">
            <v>13.0014.000</v>
          </cell>
          <cell r="B159" t="str">
            <v>13</v>
          </cell>
          <cell r="C159" t="str">
            <v>CONST. SENDA TURISTICA BATALLA DE JUMBATE</v>
          </cell>
          <cell r="D159">
            <v>800000</v>
          </cell>
          <cell r="E159">
            <v>-800000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</row>
        <row r="160">
          <cell r="A160" t="str">
            <v>13.0017.000</v>
          </cell>
          <cell r="B160" t="str">
            <v>13</v>
          </cell>
          <cell r="C160" t="str">
            <v xml:space="preserve">RESTAU. DEL PALACETE DE LA FLORIDA III FASE </v>
          </cell>
          <cell r="D160">
            <v>100000</v>
          </cell>
          <cell r="E160">
            <v>-100000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</row>
        <row r="161">
          <cell r="A161"/>
          <cell r="B161" t="str">
            <v>Total 13</v>
          </cell>
          <cell r="C161"/>
          <cell r="D161"/>
          <cell r="E161">
            <v>19377.469999999972</v>
          </cell>
          <cell r="F161">
            <v>2169377.4699999997</v>
          </cell>
          <cell r="G161">
            <v>1962907.39</v>
          </cell>
          <cell r="H161">
            <v>1962907.39</v>
          </cell>
          <cell r="I161">
            <v>1962907.39</v>
          </cell>
          <cell r="J161">
            <v>1962907.39</v>
          </cell>
          <cell r="K161">
            <v>0</v>
          </cell>
          <cell r="L161">
            <v>175.15054465157652</v>
          </cell>
          <cell r="M161"/>
        </row>
        <row r="162">
          <cell r="A162" t="str">
            <v>14.0011.000</v>
          </cell>
          <cell r="B162" t="str">
            <v>14</v>
          </cell>
          <cell r="C162" t="str">
            <v xml:space="preserve">CONST. CENTRO INTERNAL. CONVENCIONES Y </v>
          </cell>
          <cell r="D162">
            <v>3000000</v>
          </cell>
          <cell r="E162">
            <v>-2080859.54</v>
          </cell>
          <cell r="F162">
            <v>919140.46</v>
          </cell>
          <cell r="G162">
            <v>919140.46</v>
          </cell>
          <cell r="H162">
            <v>919140.46</v>
          </cell>
          <cell r="I162">
            <v>919140.46</v>
          </cell>
          <cell r="J162">
            <v>919140.46</v>
          </cell>
          <cell r="K162">
            <v>0</v>
          </cell>
          <cell r="L162">
            <v>100</v>
          </cell>
          <cell r="M162">
            <v>0</v>
          </cell>
        </row>
        <row r="163">
          <cell r="A163" t="str">
            <v>14.0015.000</v>
          </cell>
          <cell r="B163" t="str">
            <v>14</v>
          </cell>
          <cell r="C163" t="str">
            <v xml:space="preserve">CONST. COLISEO DEPORTIVO EVO MORALES(ZONA </v>
          </cell>
          <cell r="D163">
            <v>1500000</v>
          </cell>
          <cell r="E163">
            <v>-967312.67</v>
          </cell>
          <cell r="F163">
            <v>532687.32999999996</v>
          </cell>
          <cell r="G163">
            <v>532687.32999999996</v>
          </cell>
          <cell r="H163">
            <v>532687.32999999996</v>
          </cell>
          <cell r="I163">
            <v>532687.32999999996</v>
          </cell>
          <cell r="J163">
            <v>532687.32999999996</v>
          </cell>
          <cell r="K163">
            <v>0</v>
          </cell>
          <cell r="L163">
            <v>100</v>
          </cell>
          <cell r="M163">
            <v>0</v>
          </cell>
        </row>
        <row r="164">
          <cell r="A164" t="str">
            <v>14.0028.000</v>
          </cell>
          <cell r="B164" t="str">
            <v>14</v>
          </cell>
          <cell r="C164" t="str">
            <v xml:space="preserve">CONST. DEFENSIVOS CON GAVIONES RIO </v>
          </cell>
          <cell r="D164">
            <v>500000</v>
          </cell>
          <cell r="E164">
            <v>0</v>
          </cell>
          <cell r="F164">
            <v>500000</v>
          </cell>
          <cell r="G164">
            <v>500000</v>
          </cell>
          <cell r="H164">
            <v>500000</v>
          </cell>
          <cell r="I164">
            <v>500000</v>
          </cell>
          <cell r="J164">
            <v>500000</v>
          </cell>
          <cell r="K164">
            <v>0</v>
          </cell>
          <cell r="L164">
            <v>100</v>
          </cell>
          <cell r="M164">
            <v>0</v>
          </cell>
        </row>
        <row r="165">
          <cell r="A165" t="str">
            <v>14.0031.000</v>
          </cell>
          <cell r="B165" t="str">
            <v>14</v>
          </cell>
          <cell r="C165" t="str">
            <v xml:space="preserve">CONST. COLISEO DEPORTIVO ESTEBAN URQUIZU </v>
          </cell>
          <cell r="D165">
            <v>1000000</v>
          </cell>
          <cell r="E165">
            <v>726122.54</v>
          </cell>
          <cell r="F165">
            <v>1726122.54</v>
          </cell>
          <cell r="G165">
            <v>1725904.94</v>
          </cell>
          <cell r="H165">
            <v>1725904.94</v>
          </cell>
          <cell r="I165">
            <v>1725904.94</v>
          </cell>
          <cell r="J165">
            <v>1725904.94</v>
          </cell>
          <cell r="K165">
            <v>0</v>
          </cell>
          <cell r="L165">
            <v>99.987393710761694</v>
          </cell>
          <cell r="M165">
            <v>217.6</v>
          </cell>
        </row>
        <row r="166">
          <cell r="A166" t="str">
            <v>14.0033.000</v>
          </cell>
          <cell r="B166" t="str">
            <v>14</v>
          </cell>
          <cell r="C166" t="str">
            <v xml:space="preserve">CONST. TERMINAL DEPARTAMENTAL DE BUSES </v>
          </cell>
          <cell r="D166">
            <v>2000000</v>
          </cell>
          <cell r="E166">
            <v>-1522500</v>
          </cell>
          <cell r="F166">
            <v>477500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477500</v>
          </cell>
        </row>
        <row r="167">
          <cell r="A167" t="str">
            <v>14.0034.000</v>
          </cell>
          <cell r="B167" t="str">
            <v>14</v>
          </cell>
          <cell r="C167" t="str">
            <v xml:space="preserve">CONST. Y EQUIPAMIENTO INSTITUTO SUPERIOR </v>
          </cell>
          <cell r="D167">
            <v>500000</v>
          </cell>
          <cell r="E167">
            <v>-368147.45</v>
          </cell>
          <cell r="F167">
            <v>131852.54999999999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131852.54999999999</v>
          </cell>
        </row>
        <row r="168">
          <cell r="A168" t="str">
            <v>14.0036.000</v>
          </cell>
          <cell r="B168" t="str">
            <v>14</v>
          </cell>
          <cell r="C168" t="str">
            <v xml:space="preserve">CONST. CENTRO DE ACOGIDA RAUL OTERO - </v>
          </cell>
          <cell r="D168">
            <v>500000</v>
          </cell>
          <cell r="E168">
            <v>-188528.24</v>
          </cell>
          <cell r="F168">
            <v>311471.76</v>
          </cell>
          <cell r="G168">
            <v>311471.76</v>
          </cell>
          <cell r="H168">
            <v>311471.76</v>
          </cell>
          <cell r="I168">
            <v>311471.76</v>
          </cell>
          <cell r="J168">
            <v>311471.76</v>
          </cell>
          <cell r="K168">
            <v>0</v>
          </cell>
          <cell r="L168">
            <v>100</v>
          </cell>
          <cell r="M168">
            <v>0</v>
          </cell>
        </row>
        <row r="169">
          <cell r="A169" t="str">
            <v>14.0037.000</v>
          </cell>
          <cell r="B169" t="str">
            <v>14</v>
          </cell>
          <cell r="C169" t="str">
            <v xml:space="preserve">CONST. CENTRO DE REHABILITACION GUADALUPE </v>
          </cell>
          <cell r="D169">
            <v>500000</v>
          </cell>
          <cell r="E169">
            <v>-500000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</row>
        <row r="170">
          <cell r="A170" t="str">
            <v>14.0039.000</v>
          </cell>
          <cell r="B170" t="str">
            <v>14</v>
          </cell>
          <cell r="C170" t="str">
            <v xml:space="preserve">CONST. DEFENSIVOS CON GAVIONES RIO </v>
          </cell>
          <cell r="D170">
            <v>1000000</v>
          </cell>
          <cell r="E170">
            <v>-589012.64</v>
          </cell>
          <cell r="F170">
            <v>410987.36</v>
          </cell>
          <cell r="G170">
            <v>410987.36</v>
          </cell>
          <cell r="H170">
            <v>410987.36</v>
          </cell>
          <cell r="I170">
            <v>410987.36</v>
          </cell>
          <cell r="J170">
            <v>410987.36</v>
          </cell>
          <cell r="K170">
            <v>0</v>
          </cell>
          <cell r="L170">
            <v>100</v>
          </cell>
          <cell r="M170">
            <v>0</v>
          </cell>
        </row>
        <row r="171">
          <cell r="A171" t="str">
            <v>14.0041.000</v>
          </cell>
          <cell r="B171" t="str">
            <v>14</v>
          </cell>
          <cell r="C171" t="str">
            <v xml:space="preserve">CONST. MODULO DE SERVICIOS GENERALES Y </v>
          </cell>
          <cell r="D171">
            <v>1000000</v>
          </cell>
          <cell r="E171">
            <v>-310013.59000000003</v>
          </cell>
          <cell r="F171">
            <v>689986.41</v>
          </cell>
          <cell r="G171">
            <v>689986.41</v>
          </cell>
          <cell r="H171">
            <v>689986.41</v>
          </cell>
          <cell r="I171">
            <v>689986.41</v>
          </cell>
          <cell r="J171">
            <v>689986.41</v>
          </cell>
          <cell r="K171">
            <v>0</v>
          </cell>
          <cell r="L171">
            <v>100</v>
          </cell>
          <cell r="M171">
            <v>0</v>
          </cell>
        </row>
        <row r="172">
          <cell r="A172" t="str">
            <v>14.0042.000</v>
          </cell>
          <cell r="B172" t="str">
            <v>14</v>
          </cell>
          <cell r="C172" t="str">
            <v xml:space="preserve">CONST. RESIDENCIA PACIENTES CRONICOS INST. </v>
          </cell>
          <cell r="D172">
            <v>1200000</v>
          </cell>
          <cell r="E172">
            <v>-80000</v>
          </cell>
          <cell r="F172">
            <v>1120000</v>
          </cell>
          <cell r="G172">
            <v>1120000</v>
          </cell>
          <cell r="H172">
            <v>1120000</v>
          </cell>
          <cell r="I172">
            <v>1120000</v>
          </cell>
          <cell r="J172">
            <v>1120000</v>
          </cell>
          <cell r="K172">
            <v>0</v>
          </cell>
          <cell r="L172">
            <v>100</v>
          </cell>
          <cell r="M172">
            <v>0</v>
          </cell>
        </row>
        <row r="173">
          <cell r="A173" t="str">
            <v>14.0046.000</v>
          </cell>
          <cell r="B173" t="str">
            <v>14</v>
          </cell>
          <cell r="C173" t="str">
            <v xml:space="preserve">CONST. MURO PERIMETRAL PSIQUIATRICO SAN </v>
          </cell>
          <cell r="D173">
            <v>378289</v>
          </cell>
          <cell r="E173">
            <v>-124000</v>
          </cell>
          <cell r="F173">
            <v>254289</v>
          </cell>
          <cell r="G173">
            <v>253980.77</v>
          </cell>
          <cell r="H173">
            <v>253980.77</v>
          </cell>
          <cell r="I173">
            <v>253980.77</v>
          </cell>
          <cell r="J173">
            <v>253980.77</v>
          </cell>
          <cell r="K173">
            <v>0</v>
          </cell>
          <cell r="L173">
            <v>99.878787521284835</v>
          </cell>
          <cell r="M173">
            <v>308.23</v>
          </cell>
        </row>
        <row r="174">
          <cell r="A174" t="str">
            <v>14.0048.000</v>
          </cell>
          <cell r="B174" t="str">
            <v>14</v>
          </cell>
          <cell r="C174" t="str">
            <v>AMPL. COMPLEJO DEPORTIVO ESTADIUM PATRIA</v>
          </cell>
          <cell r="D174">
            <v>1500000</v>
          </cell>
          <cell r="E174">
            <v>-1478361.78</v>
          </cell>
          <cell r="F174">
            <v>21638.22</v>
          </cell>
          <cell r="G174">
            <v>21638.22</v>
          </cell>
          <cell r="H174">
            <v>21638.22</v>
          </cell>
          <cell r="I174">
            <v>21638.22</v>
          </cell>
          <cell r="J174">
            <v>21638.22</v>
          </cell>
          <cell r="K174">
            <v>0</v>
          </cell>
          <cell r="L174">
            <v>100</v>
          </cell>
          <cell r="M174">
            <v>0</v>
          </cell>
        </row>
        <row r="175">
          <cell r="A175" t="str">
            <v>14.0050.000</v>
          </cell>
          <cell r="B175" t="str">
            <v>14</v>
          </cell>
          <cell r="C175" t="str">
            <v xml:space="preserve">CONST. DEFENSIVOS CON GAVIONES RIO </v>
          </cell>
          <cell r="D175">
            <v>100000</v>
          </cell>
          <cell r="E175">
            <v>-100000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</row>
        <row r="176">
          <cell r="A176" t="str">
            <v>14.0051.000</v>
          </cell>
          <cell r="B176" t="str">
            <v>14</v>
          </cell>
          <cell r="C176" t="str">
            <v xml:space="preserve">CONST. INFRAESTRUCTURA OFICINAS SERVICIOS </v>
          </cell>
          <cell r="D176">
            <v>1300000</v>
          </cell>
          <cell r="E176">
            <v>-667272.35</v>
          </cell>
          <cell r="F176">
            <v>632727.65</v>
          </cell>
          <cell r="G176">
            <v>632727.65</v>
          </cell>
          <cell r="H176">
            <v>632727.65</v>
          </cell>
          <cell r="I176">
            <v>632727.65</v>
          </cell>
          <cell r="J176">
            <v>632727.65</v>
          </cell>
          <cell r="K176">
            <v>0</v>
          </cell>
          <cell r="L176">
            <v>100</v>
          </cell>
          <cell r="M176">
            <v>0</v>
          </cell>
        </row>
        <row r="177">
          <cell r="A177" t="str">
            <v>14.0063.000</v>
          </cell>
          <cell r="B177" t="str">
            <v>14</v>
          </cell>
          <cell r="C177" t="str">
            <v xml:space="preserve">AMPL. DE AULAS Y PORTERIA UNIDAD EDUCATIVA </v>
          </cell>
          <cell r="D177">
            <v>106465</v>
          </cell>
          <cell r="E177">
            <v>632466.71</v>
          </cell>
          <cell r="F177">
            <v>738931.71</v>
          </cell>
          <cell r="G177">
            <v>106464.35</v>
          </cell>
          <cell r="H177">
            <v>106464.35</v>
          </cell>
          <cell r="I177">
            <v>106464.35</v>
          </cell>
          <cell r="J177">
            <v>106464.35</v>
          </cell>
          <cell r="K177">
            <v>0</v>
          </cell>
          <cell r="L177">
            <v>14.407874037507472</v>
          </cell>
          <cell r="M177">
            <v>632467.36</v>
          </cell>
        </row>
        <row r="178">
          <cell r="A178" t="str">
            <v>14.0064.000</v>
          </cell>
          <cell r="B178" t="str">
            <v>14</v>
          </cell>
          <cell r="C178" t="str">
            <v xml:space="preserve">CONST. PARQUE INFANTIL Y TINGLADO CAMPO </v>
          </cell>
          <cell r="D178">
            <v>543820</v>
          </cell>
          <cell r="E178">
            <v>65453.7</v>
          </cell>
          <cell r="F178">
            <v>609273.69999999995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609273.69999999995</v>
          </cell>
        </row>
        <row r="179">
          <cell r="A179" t="str">
            <v>14.0065.000</v>
          </cell>
          <cell r="B179" t="str">
            <v>14</v>
          </cell>
          <cell r="C179" t="str">
            <v xml:space="preserve">CONST. CAMPO DEPORTIVO CESPED SINTETICO </v>
          </cell>
          <cell r="D179">
            <v>1300204</v>
          </cell>
          <cell r="E179">
            <v>0</v>
          </cell>
          <cell r="F179">
            <v>1300204</v>
          </cell>
          <cell r="G179">
            <v>1300203.73</v>
          </cell>
          <cell r="H179">
            <v>1300203.73</v>
          </cell>
          <cell r="I179">
            <v>1300203.73</v>
          </cell>
          <cell r="J179">
            <v>1300203.73</v>
          </cell>
          <cell r="K179">
            <v>0</v>
          </cell>
          <cell r="L179">
            <v>99.99997923402789</v>
          </cell>
          <cell r="M179">
            <v>0.27</v>
          </cell>
        </row>
        <row r="180">
          <cell r="A180" t="str">
            <v>14.0068.000</v>
          </cell>
          <cell r="B180" t="str">
            <v>14</v>
          </cell>
          <cell r="C180" t="str">
            <v xml:space="preserve">CONST. CAMPO DEPORTIVO CESPED SINTETICO </v>
          </cell>
          <cell r="D180">
            <v>1345418</v>
          </cell>
          <cell r="E180">
            <v>357693.71</v>
          </cell>
          <cell r="F180">
            <v>1703111.71</v>
          </cell>
          <cell r="G180">
            <v>1703110.82</v>
          </cell>
          <cell r="H180">
            <v>1703110.82</v>
          </cell>
          <cell r="I180">
            <v>1703110.82</v>
          </cell>
          <cell r="J180">
            <v>1703110.82</v>
          </cell>
          <cell r="K180">
            <v>0</v>
          </cell>
          <cell r="L180">
            <v>99.999947742711484</v>
          </cell>
          <cell r="M180">
            <v>0.89</v>
          </cell>
        </row>
        <row r="181">
          <cell r="A181" t="str">
            <v>14.0069.000</v>
          </cell>
          <cell r="B181" t="str">
            <v>14</v>
          </cell>
          <cell r="C181" t="str">
            <v xml:space="preserve">CONST. CENTRO DE ACOGIDA Y REFUGIO </v>
          </cell>
          <cell r="D181">
            <v>547184</v>
          </cell>
          <cell r="E181">
            <v>0</v>
          </cell>
          <cell r="F181">
            <v>547184</v>
          </cell>
          <cell r="G181">
            <v>547183.16</v>
          </cell>
          <cell r="H181">
            <v>547183.16</v>
          </cell>
          <cell r="I181">
            <v>547183.16</v>
          </cell>
          <cell r="J181">
            <v>547183.16</v>
          </cell>
          <cell r="K181">
            <v>0</v>
          </cell>
          <cell r="L181">
            <v>99.999846486739372</v>
          </cell>
          <cell r="M181">
            <v>0.84</v>
          </cell>
        </row>
        <row r="182">
          <cell r="A182" t="str">
            <v>14.0070.000</v>
          </cell>
          <cell r="B182" t="str">
            <v>14</v>
          </cell>
          <cell r="C182" t="str">
            <v>CONST. INTERNADO COLEGIO POTOLO</v>
          </cell>
          <cell r="D182">
            <v>260843</v>
          </cell>
          <cell r="E182">
            <v>218104.68</v>
          </cell>
          <cell r="F182">
            <v>478947.68</v>
          </cell>
          <cell r="G182">
            <v>478925.64</v>
          </cell>
          <cell r="H182">
            <v>478925.64</v>
          </cell>
          <cell r="I182">
            <v>478925.64</v>
          </cell>
          <cell r="J182">
            <v>478925.64</v>
          </cell>
          <cell r="K182">
            <v>0</v>
          </cell>
          <cell r="L182">
            <v>99.995398244751911</v>
          </cell>
          <cell r="M182">
            <v>22.04</v>
          </cell>
        </row>
        <row r="183">
          <cell r="A183" t="str">
            <v>14.0072.000</v>
          </cell>
          <cell r="B183" t="str">
            <v>14</v>
          </cell>
          <cell r="C183" t="str">
            <v xml:space="preserve">CONST. CENTRO DE SALUD AMBULATORIO </v>
          </cell>
          <cell r="D183">
            <v>199726</v>
          </cell>
          <cell r="E183">
            <v>0</v>
          </cell>
          <cell r="F183">
            <v>199726</v>
          </cell>
          <cell r="G183">
            <v>199725.65</v>
          </cell>
          <cell r="H183">
            <v>199725.65</v>
          </cell>
          <cell r="I183">
            <v>199725.65</v>
          </cell>
          <cell r="J183">
            <v>199725.65</v>
          </cell>
          <cell r="K183">
            <v>0</v>
          </cell>
          <cell r="L183">
            <v>99.999824759921097</v>
          </cell>
          <cell r="M183">
            <v>0.35</v>
          </cell>
        </row>
        <row r="184">
          <cell r="A184"/>
          <cell r="B184" t="str">
            <v>Total 14</v>
          </cell>
          <cell r="C184"/>
          <cell r="D184"/>
          <cell r="E184">
            <v>-6976166.9199999999</v>
          </cell>
          <cell r="F184">
            <v>13305782.079999998</v>
          </cell>
          <cell r="G184">
            <v>11454138.250000002</v>
          </cell>
          <cell r="H184">
            <v>11454138.250000002</v>
          </cell>
          <cell r="I184">
            <v>11454138.250000002</v>
          </cell>
          <cell r="J184">
            <v>11454138.250000002</v>
          </cell>
          <cell r="K184">
            <v>0</v>
          </cell>
          <cell r="L184">
            <v>1614.2690517377059</v>
          </cell>
          <cell r="M184"/>
        </row>
        <row r="185">
          <cell r="A185" t="str">
            <v>15.0000.080</v>
          </cell>
          <cell r="B185" t="str">
            <v>15</v>
          </cell>
          <cell r="C185" t="str">
            <v>PROGRAMA DE SANEAMIENTO BASICO E HIGIENE-</v>
          </cell>
          <cell r="D185">
            <v>792503</v>
          </cell>
          <cell r="E185">
            <v>29163.51</v>
          </cell>
          <cell r="F185">
            <v>821666.51</v>
          </cell>
          <cell r="G185">
            <v>600024.84</v>
          </cell>
          <cell r="H185">
            <v>600024.84</v>
          </cell>
          <cell r="I185">
            <v>600024.84</v>
          </cell>
          <cell r="J185">
            <v>600024.84</v>
          </cell>
          <cell r="K185">
            <v>0</v>
          </cell>
          <cell r="L185">
            <v>73.025349420654862</v>
          </cell>
          <cell r="M185">
            <v>221641.67</v>
          </cell>
        </row>
        <row r="186">
          <cell r="A186" t="str">
            <v>15.0001.000</v>
          </cell>
          <cell r="B186" t="str">
            <v>15</v>
          </cell>
          <cell r="C186" t="str">
            <v xml:space="preserve">EXPLOR. Y PERFORACION DE POZOS DE AGUAS </v>
          </cell>
          <cell r="D186">
            <v>3595867</v>
          </cell>
          <cell r="E186">
            <v>844610</v>
          </cell>
          <cell r="F186">
            <v>4440477</v>
          </cell>
          <cell r="G186">
            <v>4227706.5599999996</v>
          </cell>
          <cell r="H186">
            <v>4227706.5599999996</v>
          </cell>
          <cell r="I186">
            <v>4227706.5599999996</v>
          </cell>
          <cell r="J186">
            <v>4227706.5599999996</v>
          </cell>
          <cell r="K186">
            <v>0</v>
          </cell>
          <cell r="L186">
            <v>95.208387747532527</v>
          </cell>
          <cell r="M186">
            <v>212770.44</v>
          </cell>
        </row>
        <row r="187">
          <cell r="A187"/>
          <cell r="B187" t="str">
            <v>Total 15</v>
          </cell>
          <cell r="C187"/>
          <cell r="D187"/>
          <cell r="E187">
            <v>873773.51</v>
          </cell>
          <cell r="F187">
            <v>5262143.51</v>
          </cell>
          <cell r="G187">
            <v>4827731.3999999994</v>
          </cell>
          <cell r="H187">
            <v>4827731.3999999994</v>
          </cell>
          <cell r="I187">
            <v>4827731.3999999994</v>
          </cell>
          <cell r="J187">
            <v>4827731.3999999994</v>
          </cell>
          <cell r="K187">
            <v>0</v>
          </cell>
          <cell r="L187">
            <v>168.23373716818739</v>
          </cell>
          <cell r="M187"/>
        </row>
        <row r="188">
          <cell r="A188" t="str">
            <v>16.0000.050</v>
          </cell>
          <cell r="B188" t="str">
            <v>16</v>
          </cell>
          <cell r="C188" t="str">
            <v xml:space="preserve">FORTALECIMIENTO DE LA PARTICIPACION Y </v>
          </cell>
          <cell r="D188">
            <v>80000</v>
          </cell>
          <cell r="E188">
            <v>-16597</v>
          </cell>
          <cell r="F188">
            <v>63403</v>
          </cell>
          <cell r="G188">
            <v>38954</v>
          </cell>
          <cell r="H188">
            <v>38954</v>
          </cell>
          <cell r="I188">
            <v>38954</v>
          </cell>
          <cell r="J188">
            <v>38954</v>
          </cell>
          <cell r="K188">
            <v>0</v>
          </cell>
          <cell r="L188">
            <v>61.438733182972413</v>
          </cell>
          <cell r="M188">
            <v>24449</v>
          </cell>
        </row>
        <row r="189">
          <cell r="A189" t="str">
            <v>16.0000.083</v>
          </cell>
          <cell r="B189" t="str">
            <v>16</v>
          </cell>
          <cell r="C189" t="str">
            <v xml:space="preserve">PROGRAMA DE FORTALECIMIENTO ENTIDADES </v>
          </cell>
          <cell r="D189">
            <v>1397000</v>
          </cell>
          <cell r="E189">
            <v>-165005</v>
          </cell>
          <cell r="F189">
            <v>1231995</v>
          </cell>
          <cell r="G189">
            <v>1161081.83</v>
          </cell>
          <cell r="H189">
            <v>1161081.83</v>
          </cell>
          <cell r="I189">
            <v>1161081.83</v>
          </cell>
          <cell r="J189">
            <v>1161081.83</v>
          </cell>
          <cell r="K189">
            <v>0</v>
          </cell>
          <cell r="L189">
            <v>94.24403751638603</v>
          </cell>
          <cell r="M189">
            <v>70913.17</v>
          </cell>
        </row>
        <row r="190">
          <cell r="A190" t="str">
            <v>16.0000.089</v>
          </cell>
          <cell r="B190" t="str">
            <v>16</v>
          </cell>
          <cell r="C190" t="str">
            <v xml:space="preserve">PROGRAMA DE FORTALECIMIENTO A </v>
          </cell>
          <cell r="D190">
            <v>1100000</v>
          </cell>
          <cell r="E190">
            <v>-259925</v>
          </cell>
          <cell r="F190">
            <v>840075</v>
          </cell>
          <cell r="G190">
            <v>792802.9</v>
          </cell>
          <cell r="H190">
            <v>792802.9</v>
          </cell>
          <cell r="I190">
            <v>792802.9</v>
          </cell>
          <cell r="J190">
            <v>792802.9</v>
          </cell>
          <cell r="K190">
            <v>0</v>
          </cell>
          <cell r="L190">
            <v>94.37287146980924</v>
          </cell>
          <cell r="M190">
            <v>47272.1</v>
          </cell>
        </row>
        <row r="191">
          <cell r="A191"/>
          <cell r="B191" t="str">
            <v>Total 16</v>
          </cell>
          <cell r="C191"/>
          <cell r="D191"/>
          <cell r="E191">
            <v>-441527</v>
          </cell>
          <cell r="F191">
            <v>2135473</v>
          </cell>
          <cell r="G191">
            <v>1992838.73</v>
          </cell>
          <cell r="H191">
            <v>1992838.73</v>
          </cell>
          <cell r="I191">
            <v>1992838.73</v>
          </cell>
          <cell r="J191">
            <v>1992838.73</v>
          </cell>
          <cell r="K191">
            <v>0</v>
          </cell>
          <cell r="L191">
            <v>250.0556421691677</v>
          </cell>
          <cell r="M191"/>
        </row>
        <row r="192">
          <cell r="A192" t="str">
            <v>20.0000.001</v>
          </cell>
          <cell r="B192" t="str">
            <v>20</v>
          </cell>
          <cell r="C192" t="str">
            <v xml:space="preserve">SECRETARIA DE HIDROCARBUROS,ENERGIA Y </v>
          </cell>
          <cell r="D192">
            <v>250000</v>
          </cell>
          <cell r="E192">
            <v>0</v>
          </cell>
          <cell r="F192">
            <v>250000</v>
          </cell>
          <cell r="G192">
            <v>237004.36</v>
          </cell>
          <cell r="H192">
            <v>237004.36</v>
          </cell>
          <cell r="I192">
            <v>237004.36</v>
          </cell>
          <cell r="J192">
            <v>237004.36</v>
          </cell>
          <cell r="K192">
            <v>0</v>
          </cell>
          <cell r="L192">
            <v>94.801743999999999</v>
          </cell>
          <cell r="M192">
            <v>12995.64</v>
          </cell>
        </row>
        <row r="193">
          <cell r="A193" t="str">
            <v>20.0000.080</v>
          </cell>
          <cell r="B193" t="str">
            <v>20</v>
          </cell>
          <cell r="C193" t="str">
            <v xml:space="preserve">PROGRAMA DE FORTALECIMIENTO DEL SECTOR </v>
          </cell>
          <cell r="D193">
            <v>800000</v>
          </cell>
          <cell r="E193">
            <v>-157695</v>
          </cell>
          <cell r="F193">
            <v>642305</v>
          </cell>
          <cell r="G193">
            <v>578575.46</v>
          </cell>
          <cell r="H193">
            <v>578575.46</v>
          </cell>
          <cell r="I193">
            <v>578575.46</v>
          </cell>
          <cell r="J193">
            <v>578575.46</v>
          </cell>
          <cell r="K193">
            <v>0</v>
          </cell>
          <cell r="L193">
            <v>90.077994099376468</v>
          </cell>
          <cell r="M193">
            <v>63729.54</v>
          </cell>
        </row>
        <row r="194">
          <cell r="A194"/>
          <cell r="B194" t="str">
            <v>Total 20</v>
          </cell>
          <cell r="C194"/>
          <cell r="D194"/>
          <cell r="E194">
            <v>-157695</v>
          </cell>
          <cell r="F194">
            <v>892305</v>
          </cell>
          <cell r="G194">
            <v>815579.82</v>
          </cell>
          <cell r="H194">
            <v>815579.82</v>
          </cell>
          <cell r="I194">
            <v>815579.82</v>
          </cell>
          <cell r="J194">
            <v>815579.82</v>
          </cell>
          <cell r="K194">
            <v>0</v>
          </cell>
          <cell r="L194">
            <v>184.87973809937648</v>
          </cell>
          <cell r="M194"/>
        </row>
        <row r="195">
          <cell r="A195" t="str">
            <v>23.0000.080</v>
          </cell>
          <cell r="B195" t="str">
            <v>23</v>
          </cell>
          <cell r="C195" t="str">
            <v xml:space="preserve">PROGRAMA DE INTERCULTURALIDAD Y </v>
          </cell>
          <cell r="D195">
            <v>1100000</v>
          </cell>
          <cell r="E195">
            <v>196537.54</v>
          </cell>
          <cell r="F195">
            <v>1296537.54</v>
          </cell>
          <cell r="G195">
            <v>1188189.53</v>
          </cell>
          <cell r="H195">
            <v>1188189.53</v>
          </cell>
          <cell r="I195">
            <v>1188189.53</v>
          </cell>
          <cell r="J195">
            <v>1188189.53</v>
          </cell>
          <cell r="K195">
            <v>0</v>
          </cell>
          <cell r="L195">
            <v>91.643280147522759</v>
          </cell>
          <cell r="M195">
            <v>108348.01</v>
          </cell>
        </row>
        <row r="196">
          <cell r="A196" t="str">
            <v>23.0000.081</v>
          </cell>
          <cell r="B196" t="str">
            <v>23</v>
          </cell>
          <cell r="C196" t="str">
            <v xml:space="preserve">PROGRAMA PREMIO JUANA AZURDUY Y MANUEL </v>
          </cell>
          <cell r="D196">
            <v>0</v>
          </cell>
          <cell r="E196">
            <v>50000</v>
          </cell>
          <cell r="F196">
            <v>50000</v>
          </cell>
          <cell r="G196">
            <v>25650</v>
          </cell>
          <cell r="H196">
            <v>25650</v>
          </cell>
          <cell r="I196">
            <v>25650</v>
          </cell>
          <cell r="J196">
            <v>25650</v>
          </cell>
          <cell r="K196">
            <v>0</v>
          </cell>
          <cell r="L196">
            <v>51.3</v>
          </cell>
          <cell r="M196">
            <v>24350</v>
          </cell>
        </row>
        <row r="197">
          <cell r="A197"/>
          <cell r="B197" t="str">
            <v>Total 23</v>
          </cell>
          <cell r="C197"/>
          <cell r="D197"/>
          <cell r="E197">
            <v>246537.54</v>
          </cell>
          <cell r="F197">
            <v>1346537.54</v>
          </cell>
          <cell r="G197">
            <v>1213839.53</v>
          </cell>
          <cell r="H197">
            <v>1213839.53</v>
          </cell>
          <cell r="I197">
            <v>1213839.53</v>
          </cell>
          <cell r="J197">
            <v>1213839.53</v>
          </cell>
          <cell r="K197">
            <v>0</v>
          </cell>
          <cell r="L197">
            <v>142.94328014752276</v>
          </cell>
          <cell r="M197"/>
        </row>
        <row r="198">
          <cell r="A198" t="str">
            <v>25.0000.060</v>
          </cell>
          <cell r="B198" t="str">
            <v>25</v>
          </cell>
          <cell r="C198" t="str">
            <v>DEFENSA Y PROTECCIÓN DE LA MUJER - IDH D.S.</v>
          </cell>
          <cell r="D198">
            <v>789113</v>
          </cell>
          <cell r="E198">
            <v>0</v>
          </cell>
          <cell r="F198">
            <v>789113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789113</v>
          </cell>
        </row>
        <row r="199">
          <cell r="A199"/>
          <cell r="B199" t="str">
            <v>Total 25</v>
          </cell>
          <cell r="C199"/>
          <cell r="D199"/>
          <cell r="E199">
            <v>0</v>
          </cell>
          <cell r="F199">
            <v>789113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/>
        </row>
        <row r="200">
          <cell r="A200" t="str">
            <v>26.0000.021</v>
          </cell>
          <cell r="B200" t="str">
            <v>26</v>
          </cell>
          <cell r="C200" t="str">
            <v xml:space="preserve">PROGRAMA DEPTAL.DE POLITICAS SOCIALES DE LA </v>
          </cell>
          <cell r="D200">
            <v>4574230</v>
          </cell>
          <cell r="E200">
            <v>-65966.009999999995</v>
          </cell>
          <cell r="F200">
            <v>4508263.99</v>
          </cell>
          <cell r="G200">
            <v>4263045.1100000003</v>
          </cell>
          <cell r="H200">
            <v>4263045.1100000003</v>
          </cell>
          <cell r="I200">
            <v>4263045.1100000003</v>
          </cell>
          <cell r="J200">
            <v>4263045.1100000003</v>
          </cell>
          <cell r="K200">
            <v>0</v>
          </cell>
          <cell r="L200">
            <v>94.560680551451028</v>
          </cell>
          <cell r="M200">
            <v>245218.88</v>
          </cell>
        </row>
        <row r="201">
          <cell r="A201" t="str">
            <v>26.0000.022</v>
          </cell>
          <cell r="B201" t="str">
            <v>26</v>
          </cell>
          <cell r="C201" t="str">
            <v xml:space="preserve">PROGRAMA DE PROTECCION INTEGRAL Y </v>
          </cell>
          <cell r="D201">
            <v>5854583</v>
          </cell>
          <cell r="E201">
            <v>-731974.72</v>
          </cell>
          <cell r="F201">
            <v>5122608.28</v>
          </cell>
          <cell r="G201">
            <v>4864274.5999999996</v>
          </cell>
          <cell r="H201">
            <v>4864274.5999999996</v>
          </cell>
          <cell r="I201">
            <v>4864274.5999999996</v>
          </cell>
          <cell r="J201">
            <v>4864274.5999999996</v>
          </cell>
          <cell r="K201">
            <v>0</v>
          </cell>
          <cell r="L201">
            <v>94.956989371828371</v>
          </cell>
          <cell r="M201">
            <v>258333.68</v>
          </cell>
        </row>
        <row r="202">
          <cell r="A202"/>
          <cell r="B202" t="str">
            <v>Total 26</v>
          </cell>
          <cell r="C202"/>
          <cell r="D202"/>
          <cell r="E202">
            <v>-797940.73</v>
          </cell>
          <cell r="F202">
            <v>9630872.2699999996</v>
          </cell>
          <cell r="G202">
            <v>9127319.7100000009</v>
          </cell>
          <cell r="H202">
            <v>9127319.7100000009</v>
          </cell>
          <cell r="I202">
            <v>9127319.7100000009</v>
          </cell>
          <cell r="J202">
            <v>9127319.7100000009</v>
          </cell>
          <cell r="K202">
            <v>0</v>
          </cell>
          <cell r="L202">
            <v>189.51766992327941</v>
          </cell>
          <cell r="M202"/>
        </row>
        <row r="203">
          <cell r="A203" t="str">
            <v>40.0000.016</v>
          </cell>
          <cell r="B203" t="str">
            <v>40</v>
          </cell>
          <cell r="C203" t="str">
            <v>INSTITUTO PSIQUIATRICO GREGORIO PACHECO</v>
          </cell>
          <cell r="D203">
            <v>2476818</v>
          </cell>
          <cell r="E203">
            <v>606315.46</v>
          </cell>
          <cell r="F203">
            <v>3083133.46</v>
          </cell>
          <cell r="G203">
            <v>2862436.56</v>
          </cell>
          <cell r="H203">
            <v>2862436.56</v>
          </cell>
          <cell r="I203">
            <v>2862436.56</v>
          </cell>
          <cell r="J203">
            <v>2862436.56</v>
          </cell>
          <cell r="K203">
            <v>0</v>
          </cell>
          <cell r="L203">
            <v>92.841798681008115</v>
          </cell>
          <cell r="M203">
            <v>220696.9</v>
          </cell>
        </row>
        <row r="204">
          <cell r="A204" t="str">
            <v>40.0000.017</v>
          </cell>
          <cell r="B204" t="str">
            <v>40</v>
          </cell>
          <cell r="C204" t="str">
            <v>INSTITUTO PSICOPEDAGOGICO SAN JUAN DE DIOS</v>
          </cell>
          <cell r="D204">
            <v>1400000</v>
          </cell>
          <cell r="E204">
            <v>3156.52</v>
          </cell>
          <cell r="F204">
            <v>1403156.52</v>
          </cell>
          <cell r="G204">
            <v>1302103.74</v>
          </cell>
          <cell r="H204">
            <v>1302103.74</v>
          </cell>
          <cell r="I204">
            <v>1302103.74</v>
          </cell>
          <cell r="J204">
            <v>1302103.74</v>
          </cell>
          <cell r="K204">
            <v>0</v>
          </cell>
          <cell r="L204">
            <v>92.798181916298262</v>
          </cell>
          <cell r="M204">
            <v>101052.78</v>
          </cell>
        </row>
        <row r="205">
          <cell r="A205" t="str">
            <v>40.0000.018</v>
          </cell>
          <cell r="B205" t="str">
            <v>40</v>
          </cell>
          <cell r="C205" t="str">
            <v>SERVICIO DEPARTAMENTAL DE SALUD-</v>
          </cell>
          <cell r="D205">
            <v>1500000</v>
          </cell>
          <cell r="E205">
            <v>741412.2</v>
          </cell>
          <cell r="F205">
            <v>2241412.2000000002</v>
          </cell>
          <cell r="G205">
            <v>1698491.43</v>
          </cell>
          <cell r="H205">
            <v>1698491.43</v>
          </cell>
          <cell r="I205">
            <v>1698491.43</v>
          </cell>
          <cell r="J205">
            <v>1698491.43</v>
          </cell>
          <cell r="K205">
            <v>0</v>
          </cell>
          <cell r="L205">
            <v>75.777736464537853</v>
          </cell>
          <cell r="M205">
            <v>542920.77</v>
          </cell>
        </row>
        <row r="206">
          <cell r="A206" t="str">
            <v>40.0000.020</v>
          </cell>
          <cell r="B206" t="str">
            <v>40</v>
          </cell>
          <cell r="C206" t="str">
            <v>SERVICIO DEPARTAMENTAL DE SALUD</v>
          </cell>
          <cell r="D206">
            <v>219158165</v>
          </cell>
          <cell r="E206">
            <v>15684261</v>
          </cell>
          <cell r="F206">
            <v>234842426</v>
          </cell>
          <cell r="G206">
            <v>231624982.34</v>
          </cell>
          <cell r="H206">
            <v>231624982.34</v>
          </cell>
          <cell r="I206">
            <v>231624982.34</v>
          </cell>
          <cell r="J206">
            <v>213365061.69999999</v>
          </cell>
          <cell r="K206">
            <v>18259920.640000001</v>
          </cell>
          <cell r="L206">
            <v>98.629956386159975</v>
          </cell>
          <cell r="M206">
            <v>3217443.66</v>
          </cell>
        </row>
        <row r="207">
          <cell r="A207" t="str">
            <v>40.0000.021</v>
          </cell>
          <cell r="B207" t="str">
            <v>40</v>
          </cell>
          <cell r="C207" t="str">
            <v xml:space="preserve">INSTITUTO PSICOPEDAGOGICO SAN JUAN DE DIOS </v>
          </cell>
          <cell r="D207">
            <v>1446832</v>
          </cell>
          <cell r="E207">
            <v>0</v>
          </cell>
          <cell r="F207">
            <v>1446832</v>
          </cell>
          <cell r="G207">
            <v>967771.13</v>
          </cell>
          <cell r="H207">
            <v>967771.13</v>
          </cell>
          <cell r="I207">
            <v>967771.13</v>
          </cell>
          <cell r="J207">
            <v>967771.13</v>
          </cell>
          <cell r="K207">
            <v>0</v>
          </cell>
          <cell r="L207">
            <v>66.888977434836946</v>
          </cell>
          <cell r="M207">
            <v>479060.87</v>
          </cell>
        </row>
        <row r="208">
          <cell r="A208" t="str">
            <v>40.0000.022</v>
          </cell>
          <cell r="B208" t="str">
            <v>40</v>
          </cell>
          <cell r="C208" t="str">
            <v xml:space="preserve">INSTITUTO PSIQUIATRICO GREGORIO PACHECO </v>
          </cell>
          <cell r="D208">
            <v>3712900</v>
          </cell>
          <cell r="E208">
            <v>0</v>
          </cell>
          <cell r="F208">
            <v>3712900</v>
          </cell>
          <cell r="G208">
            <v>3560258.58</v>
          </cell>
          <cell r="H208">
            <v>3560258.58</v>
          </cell>
          <cell r="I208">
            <v>3560258.58</v>
          </cell>
          <cell r="J208">
            <v>3560258.58</v>
          </cell>
          <cell r="K208">
            <v>0</v>
          </cell>
          <cell r="L208">
            <v>95.888889547254166</v>
          </cell>
          <cell r="M208">
            <v>152641.42000000001</v>
          </cell>
        </row>
        <row r="209">
          <cell r="A209" t="str">
            <v>40.0000.060</v>
          </cell>
          <cell r="B209" t="str">
            <v>40</v>
          </cell>
          <cell r="C209" t="str">
            <v>INSTITUTO PSIQUIATRICO GREGORIO PACHECO.</v>
          </cell>
          <cell r="D209">
            <v>350000</v>
          </cell>
          <cell r="E209">
            <v>0</v>
          </cell>
          <cell r="F209">
            <v>350000</v>
          </cell>
          <cell r="G209">
            <v>349981.8</v>
          </cell>
          <cell r="H209">
            <v>349981.8</v>
          </cell>
          <cell r="I209">
            <v>349981.8</v>
          </cell>
          <cell r="J209">
            <v>349981.8</v>
          </cell>
          <cell r="K209">
            <v>0</v>
          </cell>
          <cell r="L209">
            <v>99.994799999999998</v>
          </cell>
          <cell r="M209">
            <v>18.2</v>
          </cell>
        </row>
        <row r="210">
          <cell r="A210" t="str">
            <v>40.0000.061</v>
          </cell>
          <cell r="B210" t="str">
            <v>40</v>
          </cell>
          <cell r="C210" t="str">
            <v>INSTITUTO PSICOPEDAGOGICO SAN JUAN DE DIOS.</v>
          </cell>
          <cell r="D210">
            <v>350000</v>
          </cell>
          <cell r="E210">
            <v>0</v>
          </cell>
          <cell r="F210">
            <v>350000</v>
          </cell>
          <cell r="G210">
            <v>347250.4</v>
          </cell>
          <cell r="H210">
            <v>347250.4</v>
          </cell>
          <cell r="I210">
            <v>347250.4</v>
          </cell>
          <cell r="J210">
            <v>347250.4</v>
          </cell>
          <cell r="K210">
            <v>0</v>
          </cell>
          <cell r="L210">
            <v>99.214399999999998</v>
          </cell>
          <cell r="M210">
            <v>2749.6</v>
          </cell>
        </row>
        <row r="211">
          <cell r="A211" t="str">
            <v>40.0000.062</v>
          </cell>
          <cell r="B211" t="str">
            <v>40</v>
          </cell>
          <cell r="C211" t="str">
            <v xml:space="preserve">SERVICIO DEPTAL.DE SALUD - SUPERVISION Y </v>
          </cell>
          <cell r="D211">
            <v>545260</v>
          </cell>
          <cell r="E211">
            <v>0</v>
          </cell>
          <cell r="F211">
            <v>545260</v>
          </cell>
          <cell r="G211">
            <v>486678.73</v>
          </cell>
          <cell r="H211">
            <v>486678.73</v>
          </cell>
          <cell r="I211">
            <v>486678.73</v>
          </cell>
          <cell r="J211">
            <v>486678.73</v>
          </cell>
          <cell r="K211">
            <v>0</v>
          </cell>
          <cell r="L211">
            <v>89.25626856912298</v>
          </cell>
          <cell r="M211">
            <v>58581.27</v>
          </cell>
        </row>
        <row r="212">
          <cell r="A212" t="str">
            <v>40.0000.063</v>
          </cell>
          <cell r="B212" t="str">
            <v>40</v>
          </cell>
          <cell r="C212" t="str">
            <v>PROGRAMA DE APOYO A GERENCIAS DE RED</v>
          </cell>
          <cell r="D212">
            <v>598000</v>
          </cell>
          <cell r="E212">
            <v>-50000</v>
          </cell>
          <cell r="F212">
            <v>548000</v>
          </cell>
          <cell r="G212">
            <v>492868.27</v>
          </cell>
          <cell r="H212">
            <v>492868.27</v>
          </cell>
          <cell r="I212">
            <v>492868.27</v>
          </cell>
          <cell r="J212">
            <v>492868.27</v>
          </cell>
          <cell r="K212">
            <v>0</v>
          </cell>
          <cell r="L212">
            <v>89.939465328467151</v>
          </cell>
          <cell r="M212">
            <v>55131.73</v>
          </cell>
        </row>
        <row r="213">
          <cell r="A213" t="str">
            <v>40.0000.064</v>
          </cell>
          <cell r="B213" t="str">
            <v>40</v>
          </cell>
          <cell r="C213" t="str">
            <v xml:space="preserve">PROGRAMA DE VIGILANCIA EPIDEMIOLOGICA Y </v>
          </cell>
          <cell r="D213">
            <v>3174940</v>
          </cell>
          <cell r="E213">
            <v>-50000</v>
          </cell>
          <cell r="F213">
            <v>3124940</v>
          </cell>
          <cell r="G213">
            <v>2730738.4</v>
          </cell>
          <cell r="H213">
            <v>2730738.4</v>
          </cell>
          <cell r="I213">
            <v>2730738.4</v>
          </cell>
          <cell r="J213">
            <v>2730738.4</v>
          </cell>
          <cell r="K213">
            <v>0</v>
          </cell>
          <cell r="L213">
            <v>87.385306597886682</v>
          </cell>
          <cell r="M213">
            <v>394201.59999999998</v>
          </cell>
        </row>
        <row r="214">
          <cell r="A214" t="str">
            <v>40.0000.080</v>
          </cell>
          <cell r="B214" t="str">
            <v>40</v>
          </cell>
          <cell r="C214" t="str">
            <v>PROGRAMA SEGURO DEPARTAMENTAL DE SALUD</v>
          </cell>
          <cell r="D214">
            <v>13000000</v>
          </cell>
          <cell r="E214">
            <v>3939297.74</v>
          </cell>
          <cell r="F214">
            <v>16939297.739999998</v>
          </cell>
          <cell r="G214">
            <v>16938855.370000001</v>
          </cell>
          <cell r="H214">
            <v>16938855.370000001</v>
          </cell>
          <cell r="I214">
            <v>16938855.370000001</v>
          </cell>
          <cell r="J214">
            <v>16938855.370000001</v>
          </cell>
          <cell r="K214">
            <v>0</v>
          </cell>
          <cell r="L214">
            <v>99.997388498586005</v>
          </cell>
          <cell r="M214">
            <v>442.37</v>
          </cell>
        </row>
        <row r="215">
          <cell r="A215" t="str">
            <v>40.0000.090</v>
          </cell>
          <cell r="B215" t="str">
            <v>40</v>
          </cell>
          <cell r="C215" t="str">
            <v xml:space="preserve">PROGRAMA APOYO AL SERVICIO DEPARTAMENTAL </v>
          </cell>
          <cell r="D215">
            <v>76000215</v>
          </cell>
          <cell r="E215">
            <v>0</v>
          </cell>
          <cell r="F215">
            <v>76000215</v>
          </cell>
          <cell r="G215">
            <v>66793688.590000004</v>
          </cell>
          <cell r="H215">
            <v>66793688.590000004</v>
          </cell>
          <cell r="I215">
            <v>66793688.590000004</v>
          </cell>
          <cell r="J215">
            <v>64648310.200000003</v>
          </cell>
          <cell r="K215">
            <v>2145378.39</v>
          </cell>
          <cell r="L215">
            <v>87.886183729874972</v>
          </cell>
          <cell r="M215">
            <v>9206526.4100000001</v>
          </cell>
        </row>
        <row r="216">
          <cell r="A216" t="str">
            <v>40.0000.093</v>
          </cell>
          <cell r="B216" t="str">
            <v>40</v>
          </cell>
          <cell r="C216" t="str">
            <v>PROGRAMA APOYO A LA SALUD (UNFPA)</v>
          </cell>
          <cell r="D216">
            <v>0</v>
          </cell>
          <cell r="E216">
            <v>160152</v>
          </cell>
          <cell r="F216">
            <v>160152</v>
          </cell>
          <cell r="G216">
            <v>120081</v>
          </cell>
          <cell r="H216">
            <v>120081</v>
          </cell>
          <cell r="I216">
            <v>120081</v>
          </cell>
          <cell r="J216">
            <v>120081</v>
          </cell>
          <cell r="K216">
            <v>0</v>
          </cell>
          <cell r="L216">
            <v>74.979394575153606</v>
          </cell>
          <cell r="M216">
            <v>40071</v>
          </cell>
        </row>
        <row r="217">
          <cell r="A217" t="str">
            <v>40.0000.096</v>
          </cell>
          <cell r="B217" t="str">
            <v>40</v>
          </cell>
          <cell r="C217" t="str">
            <v>PROGRAMA APOYO HOSPITAL SANTA BARBARA</v>
          </cell>
          <cell r="D217">
            <v>34787090</v>
          </cell>
          <cell r="E217">
            <v>7128244.4699999997</v>
          </cell>
          <cell r="F217">
            <v>41915334.469999999</v>
          </cell>
          <cell r="G217">
            <v>39724951.18</v>
          </cell>
          <cell r="H217">
            <v>39724951.18</v>
          </cell>
          <cell r="I217">
            <v>39724951.18</v>
          </cell>
          <cell r="J217">
            <v>39724951.18</v>
          </cell>
          <cell r="K217">
            <v>0</v>
          </cell>
          <cell r="L217">
            <v>94.774267418603756</v>
          </cell>
          <cell r="M217">
            <v>2190383.29</v>
          </cell>
        </row>
        <row r="218">
          <cell r="A218" t="str">
            <v>40.0000.097</v>
          </cell>
          <cell r="B218" t="str">
            <v>40</v>
          </cell>
          <cell r="C218" t="str">
            <v xml:space="preserve">PROGRAMA APOYO INST.GASTROENTEROLOGICO </v>
          </cell>
          <cell r="D218">
            <v>13755000</v>
          </cell>
          <cell r="E218">
            <v>500000</v>
          </cell>
          <cell r="F218">
            <v>14255000</v>
          </cell>
          <cell r="G218">
            <v>12524276.039999999</v>
          </cell>
          <cell r="H218">
            <v>12524276.039999999</v>
          </cell>
          <cell r="I218">
            <v>12524276.039999999</v>
          </cell>
          <cell r="J218">
            <v>12524276.039999999</v>
          </cell>
          <cell r="K218">
            <v>0</v>
          </cell>
          <cell r="L218">
            <v>87.858828761837955</v>
          </cell>
          <cell r="M218">
            <v>1730723.96</v>
          </cell>
        </row>
        <row r="219">
          <cell r="A219" t="str">
            <v>40.0000.098</v>
          </cell>
          <cell r="B219" t="str">
            <v>40</v>
          </cell>
          <cell r="C219" t="str">
            <v>PROGRAMA APOYO HOSPITAL GINECO-</v>
          </cell>
          <cell r="D219">
            <v>10720572</v>
          </cell>
          <cell r="E219">
            <v>1200000</v>
          </cell>
          <cell r="F219">
            <v>11920572</v>
          </cell>
          <cell r="G219">
            <v>10510758.74</v>
          </cell>
          <cell r="H219">
            <v>10510758.74</v>
          </cell>
          <cell r="I219">
            <v>10510758.74</v>
          </cell>
          <cell r="J219">
            <v>10510758.74</v>
          </cell>
          <cell r="K219">
            <v>0</v>
          </cell>
          <cell r="L219">
            <v>88.173275074384009</v>
          </cell>
          <cell r="M219">
            <v>1409813.26</v>
          </cell>
        </row>
        <row r="220">
          <cell r="A220" t="str">
            <v>40.0000.099</v>
          </cell>
          <cell r="B220" t="str">
            <v>40</v>
          </cell>
          <cell r="C220" t="str">
            <v>PROGRAMA DE APOYO HOSPITAL DEL NIÑO</v>
          </cell>
          <cell r="D220">
            <v>5285718</v>
          </cell>
          <cell r="E220">
            <v>1209412.29</v>
          </cell>
          <cell r="F220">
            <v>6495130.29</v>
          </cell>
          <cell r="G220">
            <v>6124662.5999999996</v>
          </cell>
          <cell r="H220">
            <v>6124662.5999999996</v>
          </cell>
          <cell r="I220">
            <v>6124662.5999999996</v>
          </cell>
          <cell r="J220">
            <v>6124662.5999999996</v>
          </cell>
          <cell r="K220">
            <v>0</v>
          </cell>
          <cell r="L220">
            <v>94.296223886834454</v>
          </cell>
          <cell r="M220">
            <v>370467.69</v>
          </cell>
        </row>
        <row r="221">
          <cell r="A221" t="str">
            <v>40.0002.000</v>
          </cell>
          <cell r="B221" t="str">
            <v>40</v>
          </cell>
          <cell r="C221" t="str">
            <v xml:space="preserve">EQUIP. HOSPITALES DE TERCER NIVEL </v>
          </cell>
          <cell r="D221">
            <v>4000000</v>
          </cell>
          <cell r="E221">
            <v>-1074500</v>
          </cell>
          <cell r="F221">
            <v>2925500</v>
          </cell>
          <cell r="G221">
            <v>2925500</v>
          </cell>
          <cell r="H221">
            <v>2925500</v>
          </cell>
          <cell r="I221">
            <v>2925500</v>
          </cell>
          <cell r="J221">
            <v>2925500</v>
          </cell>
          <cell r="K221">
            <v>0</v>
          </cell>
          <cell r="L221">
            <v>100</v>
          </cell>
          <cell r="M221">
            <v>0</v>
          </cell>
        </row>
        <row r="222">
          <cell r="A222"/>
          <cell r="B222" t="str">
            <v>Total 40</v>
          </cell>
          <cell r="C222"/>
          <cell r="D222"/>
          <cell r="E222">
            <v>29997751.68</v>
          </cell>
          <cell r="F222">
            <v>422259261.68000001</v>
          </cell>
          <cell r="G222">
            <v>402086334.9000001</v>
          </cell>
          <cell r="H222">
            <v>402086334.9000001</v>
          </cell>
          <cell r="I222">
            <v>402086334.9000001</v>
          </cell>
          <cell r="J222">
            <v>381681035.87000006</v>
          </cell>
          <cell r="K222">
            <v>20405299.030000001</v>
          </cell>
          <cell r="L222">
            <v>1716.5813428708468</v>
          </cell>
          <cell r="M222"/>
        </row>
        <row r="223">
          <cell r="A223" t="str">
            <v>41.0000.060</v>
          </cell>
          <cell r="B223" t="str">
            <v>41</v>
          </cell>
          <cell r="C223" t="str">
            <v xml:space="preserve">PROGRAMA APOYO INST.SUPERIORES Y </v>
          </cell>
          <cell r="D223">
            <v>800000</v>
          </cell>
          <cell r="E223">
            <v>-174906</v>
          </cell>
          <cell r="F223">
            <v>625094</v>
          </cell>
          <cell r="G223">
            <v>545288.37</v>
          </cell>
          <cell r="H223">
            <v>545288.37</v>
          </cell>
          <cell r="I223">
            <v>545288.37</v>
          </cell>
          <cell r="J223">
            <v>545288.37</v>
          </cell>
          <cell r="K223">
            <v>0</v>
          </cell>
          <cell r="L223">
            <v>87.233019353889176</v>
          </cell>
          <cell r="M223">
            <v>79805.63</v>
          </cell>
        </row>
        <row r="224">
          <cell r="A224" t="str">
            <v>41.0000.061</v>
          </cell>
          <cell r="B224" t="str">
            <v>41</v>
          </cell>
          <cell r="C224" t="str">
            <v>PROGRAMA NAL. DE POST. ALFABETIZACION-</v>
          </cell>
          <cell r="D224">
            <v>1000000</v>
          </cell>
          <cell r="E224">
            <v>149150</v>
          </cell>
          <cell r="F224">
            <v>1149150</v>
          </cell>
          <cell r="G224">
            <v>1100162.19</v>
          </cell>
          <cell r="H224">
            <v>1100162.19</v>
          </cell>
          <cell r="I224">
            <v>1100162.19</v>
          </cell>
          <cell r="J224">
            <v>1100162.19</v>
          </cell>
          <cell r="K224">
            <v>0</v>
          </cell>
          <cell r="L224">
            <v>95.737039550972455</v>
          </cell>
          <cell r="M224">
            <v>48987.81</v>
          </cell>
        </row>
        <row r="225">
          <cell r="A225" t="str">
            <v>41.0000.062</v>
          </cell>
          <cell r="B225" t="str">
            <v>41</v>
          </cell>
          <cell r="C225" t="str">
            <v>PROGRAMA DE GESTION EDUCATIVA</v>
          </cell>
          <cell r="D225">
            <v>699000</v>
          </cell>
          <cell r="E225">
            <v>-61478.46</v>
          </cell>
          <cell r="F225">
            <v>637521.54</v>
          </cell>
          <cell r="G225">
            <v>538798.4</v>
          </cell>
          <cell r="H225">
            <v>538798.4</v>
          </cell>
          <cell r="I225">
            <v>538798.4</v>
          </cell>
          <cell r="J225">
            <v>538798.4</v>
          </cell>
          <cell r="K225">
            <v>0</v>
          </cell>
          <cell r="L225">
            <v>84.514540481251814</v>
          </cell>
          <cell r="M225">
            <v>98723.14</v>
          </cell>
        </row>
        <row r="226">
          <cell r="A226" t="str">
            <v>41.0100.000</v>
          </cell>
          <cell r="B226" t="str">
            <v>41</v>
          </cell>
          <cell r="C226" t="str">
            <v>CONST. UNIDAD EDUCATIVA SINAI</v>
          </cell>
          <cell r="D226">
            <v>0</v>
          </cell>
          <cell r="E226">
            <v>2775219.06</v>
          </cell>
          <cell r="F226">
            <v>2775219.06</v>
          </cell>
          <cell r="G226">
            <v>2524277.11</v>
          </cell>
          <cell r="H226">
            <v>2524277.11</v>
          </cell>
          <cell r="I226">
            <v>2524277.11</v>
          </cell>
          <cell r="J226">
            <v>2524277.11</v>
          </cell>
          <cell r="K226">
            <v>0</v>
          </cell>
          <cell r="L226">
            <v>90.957760646109136</v>
          </cell>
          <cell r="M226">
            <v>250941.95</v>
          </cell>
        </row>
        <row r="227">
          <cell r="A227" t="str">
            <v>41.0101.000</v>
          </cell>
          <cell r="B227" t="str">
            <v>41</v>
          </cell>
          <cell r="C227" t="str">
            <v>CONST. INTERNADO SOICO</v>
          </cell>
          <cell r="D227">
            <v>0</v>
          </cell>
          <cell r="E227">
            <v>1094788.25</v>
          </cell>
          <cell r="F227">
            <v>1094788.25</v>
          </cell>
          <cell r="G227">
            <v>1094276.8400000001</v>
          </cell>
          <cell r="H227">
            <v>1094276.8400000001</v>
          </cell>
          <cell r="I227">
            <v>1094276.8400000001</v>
          </cell>
          <cell r="J227">
            <v>1094276.8400000001</v>
          </cell>
          <cell r="K227">
            <v>0</v>
          </cell>
          <cell r="L227">
            <v>99.95328685707031</v>
          </cell>
          <cell r="M227">
            <v>511.41</v>
          </cell>
        </row>
        <row r="228">
          <cell r="A228" t="str">
            <v>41.0102.000</v>
          </cell>
          <cell r="B228" t="str">
            <v>41</v>
          </cell>
          <cell r="C228" t="str">
            <v>CONST. UNIDAD EDUCATIVA COMUNIDAD CHACO</v>
          </cell>
          <cell r="D228">
            <v>0</v>
          </cell>
          <cell r="E228">
            <v>430461.53</v>
          </cell>
          <cell r="F228">
            <v>430461.53</v>
          </cell>
          <cell r="G228">
            <v>150022.39999999999</v>
          </cell>
          <cell r="H228">
            <v>150022.39999999999</v>
          </cell>
          <cell r="I228">
            <v>150022.39999999999</v>
          </cell>
          <cell r="J228">
            <v>150022.39999999999</v>
          </cell>
          <cell r="K228">
            <v>0</v>
          </cell>
          <cell r="L228">
            <v>34.851523201155743</v>
          </cell>
          <cell r="M228">
            <v>280439.13</v>
          </cell>
        </row>
        <row r="229">
          <cell r="A229" t="str">
            <v>41.0103.000</v>
          </cell>
          <cell r="B229" t="str">
            <v>41</v>
          </cell>
          <cell r="C229" t="str">
            <v xml:space="preserve">CONST. UNIDAD EDUCATIVA TOMAS KATARI - </v>
          </cell>
          <cell r="D229">
            <v>0</v>
          </cell>
          <cell r="E229">
            <v>9295980.9600000009</v>
          </cell>
          <cell r="F229">
            <v>9295980.9600000009</v>
          </cell>
          <cell r="G229">
            <v>4684831.3899999997</v>
          </cell>
          <cell r="H229">
            <v>4684831.3899999997</v>
          </cell>
          <cell r="I229">
            <v>4684831.3899999997</v>
          </cell>
          <cell r="J229">
            <v>4684831.3899999997</v>
          </cell>
          <cell r="K229">
            <v>0</v>
          </cell>
          <cell r="L229">
            <v>50.396310084524956</v>
          </cell>
          <cell r="M229">
            <v>4611149.57</v>
          </cell>
        </row>
        <row r="230">
          <cell r="A230"/>
          <cell r="B230" t="str">
            <v>Total 41</v>
          </cell>
          <cell r="C230"/>
          <cell r="D230"/>
          <cell r="E230">
            <v>13509215.34</v>
          </cell>
          <cell r="F230">
            <v>16008215.34</v>
          </cell>
          <cell r="G230">
            <v>10637656.699999999</v>
          </cell>
          <cell r="H230">
            <v>10637656.699999999</v>
          </cell>
          <cell r="I230">
            <v>10637656.699999999</v>
          </cell>
          <cell r="J230">
            <v>10637656.699999999</v>
          </cell>
          <cell r="K230">
            <v>0</v>
          </cell>
          <cell r="L230">
            <v>543.64348017497355</v>
          </cell>
          <cell r="M230"/>
        </row>
        <row r="231">
          <cell r="A231" t="str">
            <v>42.0000.001</v>
          </cell>
          <cell r="B231" t="str">
            <v>42</v>
          </cell>
          <cell r="C231" t="str">
            <v>SECRETARIA DE DESARROLLO SOCIAL</v>
          </cell>
          <cell r="D231">
            <v>220000</v>
          </cell>
          <cell r="E231">
            <v>-66577.039999999994</v>
          </cell>
          <cell r="F231">
            <v>153422.96</v>
          </cell>
          <cell r="G231">
            <v>135147.04</v>
          </cell>
          <cell r="H231">
            <v>135147.04</v>
          </cell>
          <cell r="I231">
            <v>135147.04</v>
          </cell>
          <cell r="J231">
            <v>135147.04</v>
          </cell>
          <cell r="K231">
            <v>0</v>
          </cell>
          <cell r="L231">
            <v>88.087884629523515</v>
          </cell>
          <cell r="M231">
            <v>18275.919999999998</v>
          </cell>
        </row>
        <row r="232">
          <cell r="A232" t="str">
            <v>42.0000.020</v>
          </cell>
          <cell r="B232" t="str">
            <v>42</v>
          </cell>
          <cell r="C232" t="str">
            <v>DIRECCION DE GESTION SOCIAL</v>
          </cell>
          <cell r="D232">
            <v>4009580</v>
          </cell>
          <cell r="E232">
            <v>0</v>
          </cell>
          <cell r="F232">
            <v>4009580</v>
          </cell>
          <cell r="G232">
            <v>3637818.04</v>
          </cell>
          <cell r="H232">
            <v>3637818.04</v>
          </cell>
          <cell r="I232">
            <v>3637818.04</v>
          </cell>
          <cell r="J232">
            <v>3317345.6</v>
          </cell>
          <cell r="K232">
            <v>320472.44</v>
          </cell>
          <cell r="L232">
            <v>90.728157063832128</v>
          </cell>
          <cell r="M232">
            <v>371761.96</v>
          </cell>
        </row>
        <row r="233">
          <cell r="A233" t="str">
            <v>42.0000.060</v>
          </cell>
          <cell r="B233" t="str">
            <v>42</v>
          </cell>
          <cell r="C233" t="str">
            <v xml:space="preserve">DIRECCION DE ATENCION A LA PERSONA CON </v>
          </cell>
          <cell r="D233">
            <v>1200000</v>
          </cell>
          <cell r="E233">
            <v>-101863.1</v>
          </cell>
          <cell r="F233">
            <v>1098136.8999999999</v>
          </cell>
          <cell r="G233">
            <v>1039778.45</v>
          </cell>
          <cell r="H233">
            <v>1039778.45</v>
          </cell>
          <cell r="I233">
            <v>1039778.45</v>
          </cell>
          <cell r="J233">
            <v>1039778.45</v>
          </cell>
          <cell r="K233">
            <v>0</v>
          </cell>
          <cell r="L233">
            <v>94.685685364001515</v>
          </cell>
          <cell r="M233">
            <v>58358.45</v>
          </cell>
        </row>
        <row r="234">
          <cell r="A234" t="str">
            <v>42.0000.061</v>
          </cell>
          <cell r="B234" t="str">
            <v>42</v>
          </cell>
          <cell r="C234" t="str">
            <v>PROGRAMA DE IGUALDAD Y OPORTUNIDADES-</v>
          </cell>
          <cell r="D234">
            <v>500000</v>
          </cell>
          <cell r="E234">
            <v>-39140.32</v>
          </cell>
          <cell r="F234">
            <v>460859.68</v>
          </cell>
          <cell r="G234">
            <v>387085.89</v>
          </cell>
          <cell r="H234">
            <v>387085.89</v>
          </cell>
          <cell r="I234">
            <v>387085.89</v>
          </cell>
          <cell r="J234">
            <v>387085.89</v>
          </cell>
          <cell r="K234">
            <v>0</v>
          </cell>
          <cell r="L234">
            <v>83.992136174724592</v>
          </cell>
          <cell r="M234">
            <v>73773.789999999994</v>
          </cell>
        </row>
        <row r="235">
          <cell r="A235" t="str">
            <v>42.0000.062</v>
          </cell>
          <cell r="B235" t="str">
            <v>42</v>
          </cell>
          <cell r="C235" t="str">
            <v xml:space="preserve">FORTALECER AL CONSEJO DEPARTAMENTAL DE </v>
          </cell>
          <cell r="D235">
            <v>150000</v>
          </cell>
          <cell r="E235">
            <v>-115629.69</v>
          </cell>
          <cell r="F235">
            <v>34370.31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34370.31</v>
          </cell>
        </row>
        <row r="236">
          <cell r="A236" t="str">
            <v>42.0000.063</v>
          </cell>
          <cell r="B236" t="str">
            <v>42</v>
          </cell>
          <cell r="C236" t="str">
            <v xml:space="preserve">PROGRAMA DE ASISTENCIA SOCIAL Y </v>
          </cell>
          <cell r="D236">
            <v>4000001</v>
          </cell>
          <cell r="E236">
            <v>-3065462.38</v>
          </cell>
          <cell r="F236">
            <v>934538.62</v>
          </cell>
          <cell r="G236">
            <v>934538.62</v>
          </cell>
          <cell r="H236">
            <v>934538.62</v>
          </cell>
          <cell r="I236">
            <v>934538.62</v>
          </cell>
          <cell r="J236">
            <v>934538.62</v>
          </cell>
          <cell r="K236">
            <v>0</v>
          </cell>
          <cell r="L236">
            <v>100</v>
          </cell>
          <cell r="M236">
            <v>0</v>
          </cell>
        </row>
        <row r="237">
          <cell r="A237" t="str">
            <v>42.0000.064</v>
          </cell>
          <cell r="B237" t="str">
            <v>42</v>
          </cell>
          <cell r="C237" t="str">
            <v xml:space="preserve">PROGRAMA DEPTAL.DE COORDINACION </v>
          </cell>
          <cell r="D237">
            <v>4071188</v>
          </cell>
          <cell r="E237">
            <v>-254795.09</v>
          </cell>
          <cell r="F237">
            <v>3816392.91</v>
          </cell>
          <cell r="G237">
            <v>3644553.13</v>
          </cell>
          <cell r="H237">
            <v>3644553.13</v>
          </cell>
          <cell r="I237">
            <v>3644553.13</v>
          </cell>
          <cell r="J237">
            <v>3644003.08</v>
          </cell>
          <cell r="K237">
            <v>550.04999999999995</v>
          </cell>
          <cell r="L237">
            <v>95.497324723831966</v>
          </cell>
          <cell r="M237">
            <v>171839.78</v>
          </cell>
        </row>
        <row r="238">
          <cell r="A238"/>
          <cell r="B238" t="str">
            <v>Total 42</v>
          </cell>
          <cell r="C238"/>
          <cell r="D238"/>
          <cell r="E238">
            <v>-3643467.6199999996</v>
          </cell>
          <cell r="F238">
            <v>10507301.379999999</v>
          </cell>
          <cell r="G238">
            <v>9778921.1699999999</v>
          </cell>
          <cell r="H238">
            <v>9778921.1699999999</v>
          </cell>
          <cell r="I238">
            <v>9778921.1699999999</v>
          </cell>
          <cell r="J238">
            <v>9457898.6799999997</v>
          </cell>
          <cell r="K238">
            <v>321022.49</v>
          </cell>
          <cell r="L238">
            <v>552.99118795591369</v>
          </cell>
          <cell r="M238"/>
        </row>
        <row r="239">
          <cell r="A239" t="str">
            <v>43.0000.001</v>
          </cell>
          <cell r="B239" t="str">
            <v>43</v>
          </cell>
          <cell r="C239" t="str">
            <v xml:space="preserve">SECRETARIA DE OBRAS PUBLICAS, SERVICIOS Y </v>
          </cell>
          <cell r="D239">
            <v>635350</v>
          </cell>
          <cell r="E239">
            <v>-127278</v>
          </cell>
          <cell r="F239">
            <v>508072</v>
          </cell>
          <cell r="G239">
            <v>499493.7</v>
          </cell>
          <cell r="H239">
            <v>499493.7</v>
          </cell>
          <cell r="I239">
            <v>499493.7</v>
          </cell>
          <cell r="J239">
            <v>499493.7</v>
          </cell>
          <cell r="K239">
            <v>0</v>
          </cell>
          <cell r="L239">
            <v>98.311597568848512</v>
          </cell>
          <cell r="M239">
            <v>8578.2999999999993</v>
          </cell>
        </row>
        <row r="240">
          <cell r="A240" t="str">
            <v>43.0000.016</v>
          </cell>
          <cell r="B240" t="str">
            <v>43</v>
          </cell>
          <cell r="C240" t="str">
            <v>PROGRAMA DE MANTENIMIENTO VIAL</v>
          </cell>
          <cell r="D240">
            <v>18363311</v>
          </cell>
          <cell r="E240">
            <v>222845.2</v>
          </cell>
          <cell r="F240">
            <v>18586156.199999999</v>
          </cell>
          <cell r="G240">
            <v>15440344.68</v>
          </cell>
          <cell r="H240">
            <v>15440344.68</v>
          </cell>
          <cell r="I240">
            <v>15440344.68</v>
          </cell>
          <cell r="J240">
            <v>15440344.68</v>
          </cell>
          <cell r="K240">
            <v>0</v>
          </cell>
          <cell r="L240">
            <v>83.074437306192451</v>
          </cell>
          <cell r="M240">
            <v>3145811.52</v>
          </cell>
        </row>
        <row r="241">
          <cell r="A241" t="str">
            <v>43.0000.041</v>
          </cell>
          <cell r="B241" t="str">
            <v>43</v>
          </cell>
          <cell r="C241" t="str">
            <v>PROGRAMA DE MANTENIMIENTO VIAL.</v>
          </cell>
          <cell r="D241">
            <v>21000000</v>
          </cell>
          <cell r="E241">
            <v>300000</v>
          </cell>
          <cell r="F241">
            <v>21300000</v>
          </cell>
          <cell r="G241">
            <v>19766343.350000001</v>
          </cell>
          <cell r="H241">
            <v>19766343.350000001</v>
          </cell>
          <cell r="I241">
            <v>19766343.350000001</v>
          </cell>
          <cell r="J241">
            <v>19766343.350000001</v>
          </cell>
          <cell r="K241">
            <v>0</v>
          </cell>
          <cell r="L241">
            <v>92.799734037558679</v>
          </cell>
          <cell r="M241">
            <v>1533656.65</v>
          </cell>
        </row>
        <row r="242">
          <cell r="A242" t="str">
            <v>43.0000.042</v>
          </cell>
          <cell r="B242" t="str">
            <v>43</v>
          </cell>
          <cell r="C242" t="str">
            <v xml:space="preserve">PROGRAMA DE CONSERVACION VIAL CON </v>
          </cell>
          <cell r="D242">
            <v>3364650</v>
          </cell>
          <cell r="E242">
            <v>-310418.8</v>
          </cell>
          <cell r="F242">
            <v>3054231.2</v>
          </cell>
          <cell r="G242">
            <v>2931065.58</v>
          </cell>
          <cell r="H242">
            <v>2931065.58</v>
          </cell>
          <cell r="I242">
            <v>2931065.58</v>
          </cell>
          <cell r="J242">
            <v>2931065.58</v>
          </cell>
          <cell r="K242">
            <v>0</v>
          </cell>
          <cell r="L242">
            <v>95.96737732231928</v>
          </cell>
          <cell r="M242">
            <v>123165.62</v>
          </cell>
        </row>
        <row r="243">
          <cell r="A243" t="str">
            <v>43.0000.043</v>
          </cell>
          <cell r="B243" t="str">
            <v>43</v>
          </cell>
          <cell r="C243" t="str">
            <v xml:space="preserve">PROGRAMA DE ATENCION SOCIAL Y EMERGENCIAS </v>
          </cell>
          <cell r="D243">
            <v>3000000</v>
          </cell>
          <cell r="E243">
            <v>0</v>
          </cell>
          <cell r="F243">
            <v>3000000</v>
          </cell>
          <cell r="G243">
            <v>2821792.5</v>
          </cell>
          <cell r="H243">
            <v>2821792.5</v>
          </cell>
          <cell r="I243">
            <v>2821792.5</v>
          </cell>
          <cell r="J243">
            <v>2821792.5</v>
          </cell>
          <cell r="K243">
            <v>0</v>
          </cell>
          <cell r="L243">
            <v>94.059749999999994</v>
          </cell>
          <cell r="M243">
            <v>178207.5</v>
          </cell>
        </row>
        <row r="244">
          <cell r="A244" t="str">
            <v>43.0007.000</v>
          </cell>
          <cell r="B244" t="str">
            <v>43</v>
          </cell>
          <cell r="C244" t="str">
            <v>MEJ. CAMINO ROSARIO DEL INGRE-MACHICOCA-</v>
          </cell>
          <cell r="D244">
            <v>1000000</v>
          </cell>
          <cell r="E244">
            <v>23384.75</v>
          </cell>
          <cell r="F244">
            <v>1023384.75</v>
          </cell>
          <cell r="G244">
            <v>1023371.91</v>
          </cell>
          <cell r="H244">
            <v>1023371.91</v>
          </cell>
          <cell r="I244">
            <v>1023371.91</v>
          </cell>
          <cell r="J244">
            <v>1023371.91</v>
          </cell>
          <cell r="K244">
            <v>0</v>
          </cell>
          <cell r="L244">
            <v>99.998745339912475</v>
          </cell>
          <cell r="M244">
            <v>12.84</v>
          </cell>
        </row>
        <row r="245">
          <cell r="A245" t="str">
            <v>43.0008.000</v>
          </cell>
          <cell r="B245" t="str">
            <v>43</v>
          </cell>
          <cell r="C245" t="str">
            <v>MEJ. CAMINO EMPEDRADO TARABUCO - ICLA</v>
          </cell>
          <cell r="D245">
            <v>500000</v>
          </cell>
          <cell r="E245">
            <v>-347794.8</v>
          </cell>
          <cell r="F245">
            <v>152205.20000000001</v>
          </cell>
          <cell r="G245">
            <v>152205.20000000001</v>
          </cell>
          <cell r="H245">
            <v>152205.20000000001</v>
          </cell>
          <cell r="I245">
            <v>152205.20000000001</v>
          </cell>
          <cell r="J245">
            <v>152205.20000000001</v>
          </cell>
          <cell r="K245">
            <v>0</v>
          </cell>
          <cell r="L245">
            <v>100</v>
          </cell>
          <cell r="M245">
            <v>0</v>
          </cell>
        </row>
        <row r="246">
          <cell r="A246" t="str">
            <v>43.0010.000</v>
          </cell>
          <cell r="B246" t="str">
            <v>43</v>
          </cell>
          <cell r="C246" t="str">
            <v xml:space="preserve">CONST. CAMINO MACHARETI-CARANDAYTI-HITO </v>
          </cell>
          <cell r="D246">
            <v>150000</v>
          </cell>
          <cell r="E246">
            <v>-150000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</row>
        <row r="247">
          <cell r="A247" t="str">
            <v>43.0011.000</v>
          </cell>
          <cell r="B247" t="str">
            <v>43</v>
          </cell>
          <cell r="C247" t="str">
            <v xml:space="preserve">CONST. CAMINO TRAMO RODEO - MOJON LOMA - </v>
          </cell>
          <cell r="D247">
            <v>1000000</v>
          </cell>
          <cell r="E247">
            <v>6000000</v>
          </cell>
          <cell r="F247">
            <v>7000000</v>
          </cell>
          <cell r="G247">
            <v>7000000</v>
          </cell>
          <cell r="H247">
            <v>7000000</v>
          </cell>
          <cell r="I247">
            <v>7000000</v>
          </cell>
          <cell r="J247">
            <v>7000000</v>
          </cell>
          <cell r="K247">
            <v>0</v>
          </cell>
          <cell r="L247">
            <v>100</v>
          </cell>
          <cell r="M247">
            <v>0</v>
          </cell>
        </row>
        <row r="248">
          <cell r="A248" t="str">
            <v>43.0012.000</v>
          </cell>
          <cell r="B248" t="str">
            <v>43</v>
          </cell>
          <cell r="C248" t="str">
            <v>MEJ. CAMINO TRAMO: QUEPUPAMPA-MOJOCOYA-</v>
          </cell>
          <cell r="D248">
            <v>250000</v>
          </cell>
          <cell r="E248">
            <v>-250000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</row>
        <row r="249">
          <cell r="A249" t="str">
            <v>43.0016.000</v>
          </cell>
          <cell r="B249" t="str">
            <v>43</v>
          </cell>
          <cell r="C249" t="str">
            <v>CONST. CAM. TRAMO ABRA PORTILLO-</v>
          </cell>
          <cell r="D249">
            <v>6000000</v>
          </cell>
          <cell r="E249">
            <v>0</v>
          </cell>
          <cell r="F249">
            <v>6000000</v>
          </cell>
          <cell r="G249">
            <v>5671706.96</v>
          </cell>
          <cell r="H249">
            <v>5671706.96</v>
          </cell>
          <cell r="I249">
            <v>5671706.96</v>
          </cell>
          <cell r="J249">
            <v>5671706.96</v>
          </cell>
          <cell r="K249">
            <v>0</v>
          </cell>
          <cell r="L249">
            <v>94.528449333333327</v>
          </cell>
          <cell r="M249">
            <v>328293.03999999998</v>
          </cell>
        </row>
        <row r="250">
          <cell r="A250" t="str">
            <v>43.0017.000</v>
          </cell>
          <cell r="B250" t="str">
            <v>43</v>
          </cell>
          <cell r="C250" t="str">
            <v xml:space="preserve">CONST. CAMINO TRAMO CHAWACOCHA - CRUZ </v>
          </cell>
          <cell r="D250">
            <v>300000</v>
          </cell>
          <cell r="E250">
            <v>-200000</v>
          </cell>
          <cell r="F250">
            <v>100000</v>
          </cell>
          <cell r="G250">
            <v>100000</v>
          </cell>
          <cell r="H250">
            <v>100000</v>
          </cell>
          <cell r="I250">
            <v>100000</v>
          </cell>
          <cell r="J250">
            <v>100000</v>
          </cell>
          <cell r="K250">
            <v>0</v>
          </cell>
          <cell r="L250">
            <v>100</v>
          </cell>
          <cell r="M250">
            <v>0</v>
          </cell>
        </row>
        <row r="251">
          <cell r="A251" t="str">
            <v>43.0018.000</v>
          </cell>
          <cell r="B251" t="str">
            <v>43</v>
          </cell>
          <cell r="C251" t="str">
            <v>CONST. PUENTE VEHICULAR CHAWA CK OCHA</v>
          </cell>
          <cell r="D251">
            <v>360000</v>
          </cell>
          <cell r="E251">
            <v>-360000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</row>
        <row r="252">
          <cell r="A252" t="str">
            <v>43.0035.000</v>
          </cell>
          <cell r="B252" t="str">
            <v>43</v>
          </cell>
          <cell r="C252" t="str">
            <v>MEJ. CAMINO TRAMO EL VILLAR-MOJON LOMA</v>
          </cell>
          <cell r="D252">
            <v>1150000</v>
          </cell>
          <cell r="E252">
            <v>158395.59</v>
          </cell>
          <cell r="F252">
            <v>1308395.5900000001</v>
          </cell>
          <cell r="G252">
            <v>1308395.5900000001</v>
          </cell>
          <cell r="H252">
            <v>1308395.5900000001</v>
          </cell>
          <cell r="I252">
            <v>1308395.5900000001</v>
          </cell>
          <cell r="J252">
            <v>1308395.5900000001</v>
          </cell>
          <cell r="K252">
            <v>0</v>
          </cell>
          <cell r="L252">
            <v>100</v>
          </cell>
          <cell r="M252">
            <v>0</v>
          </cell>
        </row>
        <row r="253">
          <cell r="A253" t="str">
            <v>43.0037.000</v>
          </cell>
          <cell r="B253" t="str">
            <v>43</v>
          </cell>
          <cell r="C253" t="str">
            <v>MEJ. CAMINO TRAMO: RODEO-MAGUILOMA</v>
          </cell>
          <cell r="D253">
            <v>350000</v>
          </cell>
          <cell r="E253">
            <v>-14680</v>
          </cell>
          <cell r="F253">
            <v>335320</v>
          </cell>
          <cell r="G253">
            <v>335119.27</v>
          </cell>
          <cell r="H253">
            <v>335119.27</v>
          </cell>
          <cell r="I253">
            <v>335119.27</v>
          </cell>
          <cell r="J253">
            <v>335119.27</v>
          </cell>
          <cell r="K253">
            <v>0</v>
          </cell>
          <cell r="L253">
            <v>99.940137778838121</v>
          </cell>
          <cell r="M253">
            <v>200.73</v>
          </cell>
        </row>
        <row r="254">
          <cell r="A254" t="str">
            <v>43.0039.000</v>
          </cell>
          <cell r="B254" t="str">
            <v>43</v>
          </cell>
          <cell r="C254" t="str">
            <v>MEJ. CAMINO PAMPAS PUNTA ALCALA PADILLA</v>
          </cell>
          <cell r="D254">
            <v>550000</v>
          </cell>
          <cell r="E254">
            <v>149292.46</v>
          </cell>
          <cell r="F254">
            <v>699292.46</v>
          </cell>
          <cell r="G254">
            <v>547499.63</v>
          </cell>
          <cell r="H254">
            <v>547499.63</v>
          </cell>
          <cell r="I254">
            <v>547499.63</v>
          </cell>
          <cell r="J254">
            <v>547499.63</v>
          </cell>
          <cell r="K254">
            <v>0</v>
          </cell>
          <cell r="L254">
            <v>78.293369558138806</v>
          </cell>
          <cell r="M254">
            <v>151792.82999999999</v>
          </cell>
        </row>
        <row r="255">
          <cell r="A255" t="str">
            <v>43.0052.000</v>
          </cell>
          <cell r="B255" t="str">
            <v>43</v>
          </cell>
          <cell r="C255" t="str">
            <v xml:space="preserve">CONST. PUENTE VEHICULAR PILCOMAYO EL </v>
          </cell>
          <cell r="D255">
            <v>0</v>
          </cell>
          <cell r="E255">
            <v>2900</v>
          </cell>
          <cell r="F255">
            <v>2900</v>
          </cell>
          <cell r="G255">
            <v>2900</v>
          </cell>
          <cell r="H255">
            <v>2900</v>
          </cell>
          <cell r="I255">
            <v>2900</v>
          </cell>
          <cell r="J255">
            <v>2900</v>
          </cell>
          <cell r="K255">
            <v>0</v>
          </cell>
          <cell r="L255">
            <v>100</v>
          </cell>
          <cell r="M255">
            <v>0</v>
          </cell>
        </row>
        <row r="256">
          <cell r="A256" t="str">
            <v>43.0053.000</v>
          </cell>
          <cell r="B256" t="str">
            <v>43</v>
          </cell>
          <cell r="C256" t="str">
            <v>CONST. CAMINO YUMAO ROSARIO DEL INGRE</v>
          </cell>
          <cell r="D256">
            <v>320000</v>
          </cell>
          <cell r="E256">
            <v>-293485.73</v>
          </cell>
          <cell r="F256">
            <v>26514.27</v>
          </cell>
          <cell r="G256">
            <v>26514.27</v>
          </cell>
          <cell r="H256">
            <v>26514.27</v>
          </cell>
          <cell r="I256">
            <v>26514.27</v>
          </cell>
          <cell r="J256">
            <v>26514.27</v>
          </cell>
          <cell r="K256">
            <v>0</v>
          </cell>
          <cell r="L256">
            <v>100</v>
          </cell>
          <cell r="M256">
            <v>0</v>
          </cell>
        </row>
        <row r="257">
          <cell r="A257" t="str">
            <v>43.0054.000</v>
          </cell>
          <cell r="B257" t="str">
            <v>43</v>
          </cell>
          <cell r="C257" t="str">
            <v>MEJ. CAMINO YAPUCAITI SAN JUAN DEL PIRAI</v>
          </cell>
          <cell r="D257">
            <v>250000</v>
          </cell>
          <cell r="E257">
            <v>-250000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</row>
        <row r="258">
          <cell r="A258" t="str">
            <v>43.0065.000</v>
          </cell>
          <cell r="B258" t="str">
            <v>43</v>
          </cell>
          <cell r="C258" t="str">
            <v>CONST. PUENTE SAN JOSESITO - IPIRENDA</v>
          </cell>
          <cell r="D258">
            <v>700000</v>
          </cell>
          <cell r="E258">
            <v>583253.89</v>
          </cell>
          <cell r="F258">
            <v>1283253.8899999999</v>
          </cell>
          <cell r="G258">
            <v>1283253.8899999999</v>
          </cell>
          <cell r="H258">
            <v>1283253.8899999999</v>
          </cell>
          <cell r="I258">
            <v>1283253.8899999999</v>
          </cell>
          <cell r="J258">
            <v>1283253.8899999999</v>
          </cell>
          <cell r="K258">
            <v>0</v>
          </cell>
          <cell r="L258">
            <v>100</v>
          </cell>
          <cell r="M258">
            <v>0</v>
          </cell>
        </row>
        <row r="259">
          <cell r="A259" t="str">
            <v>43.0070.000</v>
          </cell>
          <cell r="B259" t="str">
            <v>43</v>
          </cell>
          <cell r="C259" t="str">
            <v>CONST. CAMINO TRAMO CAYAMBUCO - CHACO</v>
          </cell>
          <cell r="D259">
            <v>300000</v>
          </cell>
          <cell r="E259">
            <v>-66111.490000000005</v>
          </cell>
          <cell r="F259">
            <v>233888.51</v>
          </cell>
          <cell r="G259">
            <v>233888.51</v>
          </cell>
          <cell r="H259">
            <v>233888.51</v>
          </cell>
          <cell r="I259">
            <v>233888.51</v>
          </cell>
          <cell r="J259">
            <v>233888.51</v>
          </cell>
          <cell r="K259">
            <v>0</v>
          </cell>
          <cell r="L259">
            <v>100</v>
          </cell>
          <cell r="M259">
            <v>0</v>
          </cell>
        </row>
        <row r="260">
          <cell r="A260" t="str">
            <v>43.0074.000</v>
          </cell>
          <cell r="B260" t="str">
            <v>43</v>
          </cell>
          <cell r="C260" t="str">
            <v xml:space="preserve">MEJ. CAMINO PRESTO - PASOPAYITA - RODEO - </v>
          </cell>
          <cell r="D260">
            <v>400000</v>
          </cell>
          <cell r="E260">
            <v>-111875.46</v>
          </cell>
          <cell r="F260">
            <v>288124.53999999998</v>
          </cell>
          <cell r="G260">
            <v>288124.53999999998</v>
          </cell>
          <cell r="H260">
            <v>288124.53999999998</v>
          </cell>
          <cell r="I260">
            <v>288124.53999999998</v>
          </cell>
          <cell r="J260">
            <v>288124.53999999998</v>
          </cell>
          <cell r="K260">
            <v>0</v>
          </cell>
          <cell r="L260">
            <v>100</v>
          </cell>
          <cell r="M260">
            <v>0</v>
          </cell>
        </row>
        <row r="261">
          <cell r="A261" t="str">
            <v>43.0077.000</v>
          </cell>
          <cell r="B261" t="str">
            <v>43</v>
          </cell>
          <cell r="C261" t="str">
            <v xml:space="preserve">MEJ. CAMINO MAS OBRAS DE ARTE PADCOYO - </v>
          </cell>
          <cell r="D261">
            <v>1500000</v>
          </cell>
          <cell r="E261">
            <v>630110.76</v>
          </cell>
          <cell r="F261">
            <v>2130110.7599999998</v>
          </cell>
          <cell r="G261">
            <v>2130110.7599999998</v>
          </cell>
          <cell r="H261">
            <v>2130110.7599999998</v>
          </cell>
          <cell r="I261">
            <v>2130110.7599999998</v>
          </cell>
          <cell r="J261">
            <v>2130110.7599999998</v>
          </cell>
          <cell r="K261">
            <v>0</v>
          </cell>
          <cell r="L261">
            <v>100</v>
          </cell>
          <cell r="M261">
            <v>0</v>
          </cell>
        </row>
        <row r="262">
          <cell r="A262" t="str">
            <v>43.0078.000</v>
          </cell>
          <cell r="B262" t="str">
            <v>43</v>
          </cell>
          <cell r="C262" t="str">
            <v xml:space="preserve">CONST. CAMINO TRAMO SAJLINA - HUAYCO </v>
          </cell>
          <cell r="D262">
            <v>550000</v>
          </cell>
          <cell r="E262">
            <v>-414130.78</v>
          </cell>
          <cell r="F262">
            <v>135869.22</v>
          </cell>
          <cell r="G262">
            <v>135869.22</v>
          </cell>
          <cell r="H262">
            <v>135869.22</v>
          </cell>
          <cell r="I262">
            <v>135869.22</v>
          </cell>
          <cell r="J262">
            <v>135869.22</v>
          </cell>
          <cell r="K262">
            <v>0</v>
          </cell>
          <cell r="L262">
            <v>100</v>
          </cell>
          <cell r="M262">
            <v>0</v>
          </cell>
        </row>
        <row r="263">
          <cell r="A263" t="str">
            <v>43.0079.000</v>
          </cell>
          <cell r="B263" t="str">
            <v>43</v>
          </cell>
          <cell r="C263" t="str">
            <v>MEJ. CAMINO TRAMO IGUEMBE - TENTAYAPE</v>
          </cell>
          <cell r="D263">
            <v>1500000</v>
          </cell>
          <cell r="E263">
            <v>-1400000</v>
          </cell>
          <cell r="F263">
            <v>100000</v>
          </cell>
          <cell r="G263">
            <v>100000</v>
          </cell>
          <cell r="H263">
            <v>100000</v>
          </cell>
          <cell r="I263">
            <v>100000</v>
          </cell>
          <cell r="J263">
            <v>100000</v>
          </cell>
          <cell r="K263">
            <v>0</v>
          </cell>
          <cell r="L263">
            <v>100</v>
          </cell>
          <cell r="M263">
            <v>0</v>
          </cell>
        </row>
        <row r="264">
          <cell r="A264" t="str">
            <v>43.0080.000</v>
          </cell>
          <cell r="B264" t="str">
            <v>43</v>
          </cell>
          <cell r="C264" t="str">
            <v xml:space="preserve">CONST. CAMINO SAN ANTONIO LA TORRE - </v>
          </cell>
          <cell r="D264">
            <v>640000</v>
          </cell>
          <cell r="E264">
            <v>449178.18</v>
          </cell>
          <cell r="F264">
            <v>1089178.18</v>
          </cell>
          <cell r="G264">
            <v>1089178.18</v>
          </cell>
          <cell r="H264">
            <v>1089178.18</v>
          </cell>
          <cell r="I264">
            <v>1089178.18</v>
          </cell>
          <cell r="J264">
            <v>1089178.18</v>
          </cell>
          <cell r="K264">
            <v>0</v>
          </cell>
          <cell r="L264">
            <v>100</v>
          </cell>
          <cell r="M264">
            <v>0</v>
          </cell>
        </row>
        <row r="265">
          <cell r="A265" t="str">
            <v>43.0081.000</v>
          </cell>
          <cell r="B265" t="str">
            <v>43</v>
          </cell>
          <cell r="C265" t="str">
            <v xml:space="preserve">CONST. PUENTE VEHICULAR TACURVITE EL </v>
          </cell>
          <cell r="D265">
            <v>1000000</v>
          </cell>
          <cell r="E265">
            <v>7523.71</v>
          </cell>
          <cell r="F265">
            <v>1007523.71</v>
          </cell>
          <cell r="G265">
            <v>1007523.62</v>
          </cell>
          <cell r="H265">
            <v>1007523.62</v>
          </cell>
          <cell r="I265">
            <v>1007523.62</v>
          </cell>
          <cell r="J265">
            <v>1007523.62</v>
          </cell>
          <cell r="K265">
            <v>0</v>
          </cell>
          <cell r="L265">
            <v>99.999991067207745</v>
          </cell>
          <cell r="M265">
            <v>0.09</v>
          </cell>
        </row>
        <row r="266">
          <cell r="A266" t="str">
            <v>43.0087.000</v>
          </cell>
          <cell r="B266" t="str">
            <v>43</v>
          </cell>
          <cell r="C266" t="str">
            <v xml:space="preserve">APERT. DE CAMINO CHAMINA - TRES CRUCES </v>
          </cell>
          <cell r="D266">
            <v>1800000</v>
          </cell>
          <cell r="E266">
            <v>-199178.18</v>
          </cell>
          <cell r="F266">
            <v>1600821.82</v>
          </cell>
          <cell r="G266">
            <v>1600821.82</v>
          </cell>
          <cell r="H266">
            <v>1600821.82</v>
          </cell>
          <cell r="I266">
            <v>1600821.82</v>
          </cell>
          <cell r="J266">
            <v>1600821.82</v>
          </cell>
          <cell r="K266">
            <v>0</v>
          </cell>
          <cell r="L266">
            <v>100</v>
          </cell>
          <cell r="M266">
            <v>0</v>
          </cell>
        </row>
        <row r="267">
          <cell r="A267" t="str">
            <v>43.0088.000</v>
          </cell>
          <cell r="B267" t="str">
            <v>43</v>
          </cell>
          <cell r="C267" t="str">
            <v xml:space="preserve">CONST. PUENTE VEHICULAR CHURQUIS </v>
          </cell>
          <cell r="D267">
            <v>650000</v>
          </cell>
          <cell r="E267">
            <v>-650000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</row>
        <row r="268">
          <cell r="A268" t="str">
            <v>43.0089.000</v>
          </cell>
          <cell r="B268" t="str">
            <v>43</v>
          </cell>
          <cell r="C268" t="str">
            <v xml:space="preserve">CONST. PUENTE VEHICULAR HUANCARANI BAJO - </v>
          </cell>
          <cell r="D268">
            <v>600000</v>
          </cell>
          <cell r="E268">
            <v>-600000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</row>
        <row r="269">
          <cell r="A269" t="str">
            <v>43.0090.000</v>
          </cell>
          <cell r="B269" t="str">
            <v>43</v>
          </cell>
          <cell r="C269" t="str">
            <v>CONST. PUENTE VEHICULAR EL SAUSAL</v>
          </cell>
          <cell r="D269">
            <v>1000000</v>
          </cell>
          <cell r="E269">
            <v>450000</v>
          </cell>
          <cell r="F269">
            <v>1450000</v>
          </cell>
          <cell r="G269">
            <v>1449999.43</v>
          </cell>
          <cell r="H269">
            <v>1449999.43</v>
          </cell>
          <cell r="I269">
            <v>1449999.43</v>
          </cell>
          <cell r="J269">
            <v>1449999.43</v>
          </cell>
          <cell r="K269">
            <v>0</v>
          </cell>
          <cell r="L269">
            <v>99.999960689655168</v>
          </cell>
          <cell r="M269">
            <v>0.56999999999999995</v>
          </cell>
        </row>
        <row r="270">
          <cell r="A270" t="str">
            <v>43.0091.000</v>
          </cell>
          <cell r="B270" t="str">
            <v>43</v>
          </cell>
          <cell r="C270" t="str">
            <v xml:space="preserve">MEJ. DE CAMINO CRUCE TIERRAS DEL SEÑOR SAN </v>
          </cell>
          <cell r="D270">
            <v>780000</v>
          </cell>
          <cell r="E270">
            <v>-373435.1</v>
          </cell>
          <cell r="F270">
            <v>406564.9</v>
          </cell>
          <cell r="G270">
            <v>406564.9</v>
          </cell>
          <cell r="H270">
            <v>406564.9</v>
          </cell>
          <cell r="I270">
            <v>406564.9</v>
          </cell>
          <cell r="J270">
            <v>406564.9</v>
          </cell>
          <cell r="K270">
            <v>0</v>
          </cell>
          <cell r="L270">
            <v>100</v>
          </cell>
          <cell r="M270">
            <v>0</v>
          </cell>
        </row>
        <row r="271">
          <cell r="A271" t="str">
            <v>43.0093.000</v>
          </cell>
          <cell r="B271" t="str">
            <v>43</v>
          </cell>
          <cell r="C271" t="str">
            <v xml:space="preserve">CONST. CAMINO DE ACCESO AEROPUERTO </v>
          </cell>
          <cell r="D271">
            <v>550000</v>
          </cell>
          <cell r="E271">
            <v>-550000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</row>
        <row r="272">
          <cell r="A272" t="str">
            <v>43.0097.000</v>
          </cell>
          <cell r="B272" t="str">
            <v>43</v>
          </cell>
          <cell r="C272" t="str">
            <v xml:space="preserve">CONST. CAMINO ASFALTADO TRANSVERSAL </v>
          </cell>
          <cell r="D272">
            <v>1000000</v>
          </cell>
          <cell r="E272">
            <v>-1000000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</row>
        <row r="273">
          <cell r="A273" t="str">
            <v>43.0099.000</v>
          </cell>
          <cell r="B273" t="str">
            <v>43</v>
          </cell>
          <cell r="C273" t="str">
            <v xml:space="preserve">CONST. CAMINO ASFALTADO CANDUA </v>
          </cell>
          <cell r="D273">
            <v>1000000</v>
          </cell>
          <cell r="E273">
            <v>-643550</v>
          </cell>
          <cell r="F273">
            <v>356450</v>
          </cell>
          <cell r="G273">
            <v>356449.86</v>
          </cell>
          <cell r="H273">
            <v>356449.86</v>
          </cell>
          <cell r="I273">
            <v>356449.86</v>
          </cell>
          <cell r="J273">
            <v>356449.86</v>
          </cell>
          <cell r="K273">
            <v>0</v>
          </cell>
          <cell r="L273">
            <v>99.999960723804179</v>
          </cell>
          <cell r="M273">
            <v>0.14000000000000001</v>
          </cell>
        </row>
        <row r="274">
          <cell r="A274"/>
          <cell r="B274" t="str">
            <v>Total 43</v>
          </cell>
          <cell r="C274"/>
          <cell r="D274"/>
          <cell r="E274">
            <v>664946.19999999832</v>
          </cell>
          <cell r="F274">
            <v>73178257.200000018</v>
          </cell>
          <cell r="G274">
            <v>67708537.370000005</v>
          </cell>
          <cell r="H274">
            <v>67708537.370000005</v>
          </cell>
          <cell r="I274">
            <v>67708537.370000005</v>
          </cell>
          <cell r="J274">
            <v>67708537.370000005</v>
          </cell>
          <cell r="K274">
            <v>0</v>
          </cell>
          <cell r="L274">
            <v>2636.9735107258089</v>
          </cell>
          <cell r="M274"/>
        </row>
        <row r="275">
          <cell r="A275" t="str">
            <v>44.0000.016</v>
          </cell>
          <cell r="B275" t="str">
            <v>44</v>
          </cell>
          <cell r="C275" t="str">
            <v>PROGRAMA DE FOMENTO AL DEPORTE</v>
          </cell>
          <cell r="D275">
            <v>450000</v>
          </cell>
          <cell r="E275">
            <v>719725.54</v>
          </cell>
          <cell r="F275">
            <v>1169725.54</v>
          </cell>
          <cell r="G275">
            <v>1169440.74</v>
          </cell>
          <cell r="H275">
            <v>1169440.74</v>
          </cell>
          <cell r="I275">
            <v>1169440.74</v>
          </cell>
          <cell r="J275">
            <v>1169440.74</v>
          </cell>
          <cell r="K275">
            <v>0</v>
          </cell>
          <cell r="L275">
            <v>99.975652408170887</v>
          </cell>
          <cell r="M275">
            <v>284.8</v>
          </cell>
        </row>
        <row r="276">
          <cell r="A276" t="str">
            <v>44.0000.041</v>
          </cell>
          <cell r="B276" t="str">
            <v>44</v>
          </cell>
          <cell r="C276" t="str">
            <v>PROGRAMA DE FOMENTO AL DEPORTE.</v>
          </cell>
          <cell r="D276">
            <v>5900000</v>
          </cell>
          <cell r="E276">
            <v>2524443</v>
          </cell>
          <cell r="F276">
            <v>8424443</v>
          </cell>
          <cell r="G276">
            <v>8219597.4900000002</v>
          </cell>
          <cell r="H276">
            <v>8219597.4900000002</v>
          </cell>
          <cell r="I276">
            <v>8219597.4900000002</v>
          </cell>
          <cell r="J276">
            <v>8219597.4900000002</v>
          </cell>
          <cell r="K276">
            <v>0</v>
          </cell>
          <cell r="L276">
            <v>97.568438530594847</v>
          </cell>
          <cell r="M276">
            <v>204845.51</v>
          </cell>
        </row>
        <row r="277">
          <cell r="A277" t="str">
            <v>44.0100.000</v>
          </cell>
          <cell r="B277" t="str">
            <v>44</v>
          </cell>
          <cell r="C277" t="str">
            <v xml:space="preserve">CONST. TINGLADO CAMPO DEPORTIVO BARRIO </v>
          </cell>
          <cell r="D277">
            <v>0</v>
          </cell>
          <cell r="E277">
            <v>17920.41</v>
          </cell>
          <cell r="F277">
            <v>17920.41</v>
          </cell>
          <cell r="G277">
            <v>17516.25</v>
          </cell>
          <cell r="H277">
            <v>17516.25</v>
          </cell>
          <cell r="I277">
            <v>17516.25</v>
          </cell>
          <cell r="J277">
            <v>17516.25</v>
          </cell>
          <cell r="K277">
            <v>0</v>
          </cell>
          <cell r="L277">
            <v>97.74469445732548</v>
          </cell>
          <cell r="M277">
            <v>404.16</v>
          </cell>
        </row>
        <row r="278">
          <cell r="A278"/>
          <cell r="B278" t="str">
            <v>Total 44</v>
          </cell>
          <cell r="C278"/>
          <cell r="D278"/>
          <cell r="E278">
            <v>3262088.95</v>
          </cell>
          <cell r="F278">
            <v>9612088.9499999993</v>
          </cell>
          <cell r="G278">
            <v>9406554.4800000004</v>
          </cell>
          <cell r="H278">
            <v>9406554.4800000004</v>
          </cell>
          <cell r="I278">
            <v>9406554.4800000004</v>
          </cell>
          <cell r="J278">
            <v>9406554.4800000004</v>
          </cell>
          <cell r="K278">
            <v>0</v>
          </cell>
          <cell r="L278">
            <v>295.28878539609121</v>
          </cell>
          <cell r="M278"/>
        </row>
        <row r="279">
          <cell r="A279" t="str">
            <v>95.0000.090</v>
          </cell>
          <cell r="B279" t="str">
            <v>95</v>
          </cell>
          <cell r="C279" t="str">
            <v xml:space="preserve">PROGRAMA DE SEGURIDAD CIUDADANA </v>
          </cell>
          <cell r="D279">
            <v>4102014</v>
          </cell>
          <cell r="E279">
            <v>33138</v>
          </cell>
          <cell r="F279">
            <v>4135152</v>
          </cell>
          <cell r="G279">
            <v>4099992.64</v>
          </cell>
          <cell r="H279">
            <v>4099992.64</v>
          </cell>
          <cell r="I279">
            <v>4099992.64</v>
          </cell>
          <cell r="J279">
            <v>4099992.64</v>
          </cell>
          <cell r="K279">
            <v>0</v>
          </cell>
          <cell r="L279">
            <v>99.149744435029234</v>
          </cell>
          <cell r="M279">
            <v>35159.360000000001</v>
          </cell>
        </row>
        <row r="280">
          <cell r="A280" t="str">
            <v>95.0000.095</v>
          </cell>
          <cell r="B280" t="str">
            <v>95</v>
          </cell>
          <cell r="C280" t="str">
            <v>REGIMEM PENINTECIARIO</v>
          </cell>
          <cell r="D280">
            <v>1600000</v>
          </cell>
          <cell r="E280">
            <v>0</v>
          </cell>
          <cell r="F280">
            <v>1600000</v>
          </cell>
          <cell r="G280">
            <v>1441136</v>
          </cell>
          <cell r="H280">
            <v>1441136</v>
          </cell>
          <cell r="I280">
            <v>1441136</v>
          </cell>
          <cell r="J280">
            <v>1441136</v>
          </cell>
          <cell r="K280">
            <v>0</v>
          </cell>
          <cell r="L280">
            <v>90.070999999999998</v>
          </cell>
          <cell r="M280">
            <v>158864</v>
          </cell>
        </row>
        <row r="281">
          <cell r="A281" t="str">
            <v>95.0035.000</v>
          </cell>
          <cell r="B281" t="str">
            <v>95</v>
          </cell>
          <cell r="C281" t="str">
            <v xml:space="preserve">CONST. ESTACION POLICIAL INTEGRADA </v>
          </cell>
          <cell r="D281">
            <v>3000000</v>
          </cell>
          <cell r="E281">
            <v>0</v>
          </cell>
          <cell r="F281">
            <v>3000000</v>
          </cell>
          <cell r="G281">
            <v>3000000</v>
          </cell>
          <cell r="H281">
            <v>3000000</v>
          </cell>
          <cell r="I281">
            <v>3000000</v>
          </cell>
          <cell r="J281">
            <v>3000000</v>
          </cell>
          <cell r="K281">
            <v>0</v>
          </cell>
          <cell r="L281">
            <v>100</v>
          </cell>
          <cell r="M281">
            <v>0</v>
          </cell>
        </row>
        <row r="282">
          <cell r="A282"/>
          <cell r="B282" t="str">
            <v>Total 95</v>
          </cell>
          <cell r="C282"/>
          <cell r="D282"/>
          <cell r="E282">
            <v>33138</v>
          </cell>
          <cell r="F282">
            <v>8735152</v>
          </cell>
          <cell r="G282">
            <v>8541128.6400000006</v>
          </cell>
          <cell r="H282">
            <v>8541128.6400000006</v>
          </cell>
          <cell r="I282">
            <v>8541128.6400000006</v>
          </cell>
          <cell r="J282">
            <v>8541128.6400000006</v>
          </cell>
          <cell r="K282">
            <v>0</v>
          </cell>
          <cell r="L282">
            <v>289.22074443502925</v>
          </cell>
          <cell r="M282"/>
        </row>
        <row r="283">
          <cell r="A283" t="str">
            <v>96.0000.080</v>
          </cell>
          <cell r="B283" t="str">
            <v>96</v>
          </cell>
          <cell r="C283" t="str">
            <v>GESTION DE RIESGOS NATURALES</v>
          </cell>
          <cell r="D283">
            <v>5500000</v>
          </cell>
          <cell r="E283">
            <v>5701409.3799999999</v>
          </cell>
          <cell r="F283">
            <v>11201409.380000001</v>
          </cell>
          <cell r="G283">
            <v>11057299.050000001</v>
          </cell>
          <cell r="H283">
            <v>11057299.050000001</v>
          </cell>
          <cell r="I283">
            <v>11057299.050000001</v>
          </cell>
          <cell r="J283">
            <v>11057299.050000001</v>
          </cell>
          <cell r="K283">
            <v>0</v>
          </cell>
          <cell r="L283">
            <v>98.713462519660183</v>
          </cell>
          <cell r="M283">
            <v>144110.32999999999</v>
          </cell>
        </row>
        <row r="284">
          <cell r="A284" t="str">
            <v>96.0000.081</v>
          </cell>
          <cell r="B284" t="str">
            <v>96</v>
          </cell>
          <cell r="C284" t="str">
            <v>PROGRAMA DEPTAL.DE EMPLEO POR EMERGENCIA</v>
          </cell>
          <cell r="D284">
            <v>3500000</v>
          </cell>
          <cell r="E284">
            <v>-85078.35</v>
          </cell>
          <cell r="F284">
            <v>3414921.65</v>
          </cell>
          <cell r="G284">
            <v>2855518.85</v>
          </cell>
          <cell r="H284">
            <v>2855518.85</v>
          </cell>
          <cell r="I284">
            <v>2855518.85</v>
          </cell>
          <cell r="J284">
            <v>2855518.85</v>
          </cell>
          <cell r="K284">
            <v>0</v>
          </cell>
          <cell r="L284">
            <v>83.618868678875842</v>
          </cell>
          <cell r="M284">
            <v>559402.80000000005</v>
          </cell>
        </row>
        <row r="285">
          <cell r="A285"/>
          <cell r="B285" t="str">
            <v>Total 96</v>
          </cell>
          <cell r="C285"/>
          <cell r="D285"/>
          <cell r="E285">
            <v>5616331.0300000003</v>
          </cell>
          <cell r="F285">
            <v>14616331.030000001</v>
          </cell>
          <cell r="G285">
            <v>13912817.9</v>
          </cell>
          <cell r="H285">
            <v>13912817.9</v>
          </cell>
          <cell r="I285">
            <v>13912817.9</v>
          </cell>
          <cell r="J285">
            <v>13912817.9</v>
          </cell>
          <cell r="K285">
            <v>0</v>
          </cell>
          <cell r="L285">
            <v>182.33233119853602</v>
          </cell>
          <cell r="M285"/>
        </row>
        <row r="286">
          <cell r="A286" t="str">
            <v>97.0000.003</v>
          </cell>
          <cell r="B286" t="str">
            <v>97</v>
          </cell>
          <cell r="C286" t="str">
            <v xml:space="preserve">BOLSAS DE TRANSFERENCIAS </v>
          </cell>
          <cell r="D286">
            <v>16899936</v>
          </cell>
          <cell r="E286">
            <v>-15367257.359999999</v>
          </cell>
          <cell r="F286">
            <v>1532678.64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1532678.64</v>
          </cell>
        </row>
        <row r="287">
          <cell r="A287" t="str">
            <v>97.0000.004</v>
          </cell>
          <cell r="B287" t="str">
            <v>97</v>
          </cell>
          <cell r="C287" t="str">
            <v>PROVISIONES PARA GASTOS DE CAPITAL</v>
          </cell>
          <cell r="D287">
            <v>0</v>
          </cell>
          <cell r="E287">
            <v>41042.6</v>
          </cell>
          <cell r="F287">
            <v>41042.6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41042.6</v>
          </cell>
        </row>
        <row r="288">
          <cell r="A288"/>
          <cell r="B288" t="str">
            <v>Total 97</v>
          </cell>
          <cell r="C288"/>
          <cell r="D288"/>
          <cell r="E288">
            <v>-15326214.76</v>
          </cell>
          <cell r="F288">
            <v>1573721.24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/>
        </row>
        <row r="289">
          <cell r="A289" t="str">
            <v>98.0000.022</v>
          </cell>
          <cell r="B289" t="str">
            <v>98</v>
          </cell>
          <cell r="C289" t="str">
            <v>BONO DE VACUNACION-ESCALAFON AL MERITO-</v>
          </cell>
          <cell r="D289">
            <v>6768471</v>
          </cell>
          <cell r="E289">
            <v>0</v>
          </cell>
          <cell r="F289">
            <v>6768471</v>
          </cell>
          <cell r="G289">
            <v>6768471</v>
          </cell>
          <cell r="H289">
            <v>6768471</v>
          </cell>
          <cell r="I289">
            <v>6768471</v>
          </cell>
          <cell r="J289">
            <v>6768471</v>
          </cell>
          <cell r="K289">
            <v>0</v>
          </cell>
          <cell r="L289">
            <v>100</v>
          </cell>
          <cell r="M289">
            <v>0</v>
          </cell>
        </row>
        <row r="290">
          <cell r="A290" t="str">
            <v>98.0000.023</v>
          </cell>
          <cell r="B290" t="str">
            <v>98</v>
          </cell>
          <cell r="C290" t="str">
            <v xml:space="preserve">SERVICIO DEPARTAMENTAL DE RIEGO </v>
          </cell>
          <cell r="D290">
            <v>20000</v>
          </cell>
          <cell r="E290">
            <v>0</v>
          </cell>
          <cell r="F290">
            <v>20000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20000</v>
          </cell>
        </row>
        <row r="291">
          <cell r="A291" t="str">
            <v>98.0000.024</v>
          </cell>
          <cell r="B291" t="str">
            <v>98</v>
          </cell>
          <cell r="C291" t="str">
            <v xml:space="preserve">TRANSFERENCIAS CORRIENTES </v>
          </cell>
          <cell r="D291">
            <v>1965759</v>
          </cell>
          <cell r="E291">
            <v>0</v>
          </cell>
          <cell r="F291">
            <v>1965759</v>
          </cell>
          <cell r="G291">
            <v>1965759</v>
          </cell>
          <cell r="H291">
            <v>1965759</v>
          </cell>
          <cell r="I291">
            <v>1965759</v>
          </cell>
          <cell r="J291">
            <v>1965759</v>
          </cell>
          <cell r="K291">
            <v>0</v>
          </cell>
          <cell r="L291">
            <v>100</v>
          </cell>
          <cell r="M291">
            <v>0</v>
          </cell>
        </row>
        <row r="292">
          <cell r="A292" t="str">
            <v>98.0000.025</v>
          </cell>
          <cell r="B292" t="str">
            <v>98</v>
          </cell>
          <cell r="C292" t="str">
            <v>TRANSFERENCIA MINISTERIO DE EDUCACION</v>
          </cell>
          <cell r="D292">
            <v>531000</v>
          </cell>
          <cell r="E292">
            <v>0</v>
          </cell>
          <cell r="F292">
            <v>531000</v>
          </cell>
          <cell r="G292">
            <v>531000</v>
          </cell>
          <cell r="H292">
            <v>531000</v>
          </cell>
          <cell r="I292">
            <v>531000</v>
          </cell>
          <cell r="J292">
            <v>531000</v>
          </cell>
          <cell r="K292">
            <v>0</v>
          </cell>
          <cell r="L292">
            <v>100</v>
          </cell>
          <cell r="M292">
            <v>0</v>
          </cell>
        </row>
        <row r="293">
          <cell r="A293" t="str">
            <v>98.0000.027</v>
          </cell>
          <cell r="B293" t="str">
            <v>98</v>
          </cell>
          <cell r="C293" t="str">
            <v>TRANSFERENCIA A LA DIRECCION DE EDUCACION</v>
          </cell>
          <cell r="D293">
            <v>1800000</v>
          </cell>
          <cell r="E293">
            <v>0</v>
          </cell>
          <cell r="F293">
            <v>1800000</v>
          </cell>
          <cell r="G293">
            <v>804835.26</v>
          </cell>
          <cell r="H293">
            <v>804835.26</v>
          </cell>
          <cell r="I293">
            <v>804835.26</v>
          </cell>
          <cell r="J293">
            <v>804835.26</v>
          </cell>
          <cell r="K293">
            <v>0</v>
          </cell>
          <cell r="L293">
            <v>44.713070000000002</v>
          </cell>
          <cell r="M293">
            <v>995164.74</v>
          </cell>
        </row>
        <row r="294">
          <cell r="A294" t="str">
            <v>98.0000.032</v>
          </cell>
          <cell r="B294" t="str">
            <v>98</v>
          </cell>
          <cell r="C294" t="str">
            <v>RENTA DIGNIDAD</v>
          </cell>
          <cell r="D294">
            <v>33819116</v>
          </cell>
          <cell r="E294">
            <v>0</v>
          </cell>
          <cell r="F294">
            <v>33819116</v>
          </cell>
          <cell r="G294">
            <v>24800788.829999998</v>
          </cell>
          <cell r="H294">
            <v>24800788.829999998</v>
          </cell>
          <cell r="I294">
            <v>24800788.829999998</v>
          </cell>
          <cell r="J294">
            <v>24800788.829999998</v>
          </cell>
          <cell r="K294">
            <v>0</v>
          </cell>
          <cell r="L294">
            <v>73.333640151918814</v>
          </cell>
          <cell r="M294">
            <v>9018327.1699999999</v>
          </cell>
        </row>
        <row r="295">
          <cell r="A295" t="str">
            <v>98.0000.033</v>
          </cell>
          <cell r="B295" t="str">
            <v>98</v>
          </cell>
          <cell r="C295" t="str">
            <v>UNIVERSIDADES</v>
          </cell>
          <cell r="D295">
            <v>10975366</v>
          </cell>
          <cell r="E295">
            <v>290930</v>
          </cell>
          <cell r="F295">
            <v>11266296</v>
          </cell>
          <cell r="G295">
            <v>11266290.689999999</v>
          </cell>
          <cell r="H295">
            <v>11266290.689999999</v>
          </cell>
          <cell r="I295">
            <v>11266290.689999999</v>
          </cell>
          <cell r="J295">
            <v>11266290.689999999</v>
          </cell>
          <cell r="K295">
            <v>0</v>
          </cell>
          <cell r="L295">
            <v>99.999952868271876</v>
          </cell>
          <cell r="M295">
            <v>5.31</v>
          </cell>
        </row>
        <row r="296">
          <cell r="A296" t="str">
            <v>98.0000.034</v>
          </cell>
          <cell r="B296" t="str">
            <v>98</v>
          </cell>
          <cell r="C296" t="str">
            <v xml:space="preserve">FONDO DE FOMENTO A LA EDUCACION CIVICO </v>
          </cell>
          <cell r="D296">
            <v>225461</v>
          </cell>
          <cell r="E296">
            <v>0</v>
          </cell>
          <cell r="F296">
            <v>225461</v>
          </cell>
          <cell r="G296">
            <v>165338.57</v>
          </cell>
          <cell r="H296">
            <v>165338.57</v>
          </cell>
          <cell r="I296">
            <v>165338.57</v>
          </cell>
          <cell r="J296">
            <v>165338.57</v>
          </cell>
          <cell r="K296">
            <v>0</v>
          </cell>
          <cell r="L296">
            <v>73.333556579630184</v>
          </cell>
          <cell r="M296">
            <v>60122.43</v>
          </cell>
        </row>
        <row r="297">
          <cell r="A297" t="str">
            <v>98.0000.035</v>
          </cell>
          <cell r="B297" t="str">
            <v>98</v>
          </cell>
          <cell r="C297" t="str">
            <v>PROYECTO SUCRE CIUDAD UNIVERSITARIA</v>
          </cell>
          <cell r="D297">
            <v>750000</v>
          </cell>
          <cell r="E297">
            <v>0</v>
          </cell>
          <cell r="F297">
            <v>750000</v>
          </cell>
          <cell r="G297">
            <v>527209.94999999995</v>
          </cell>
          <cell r="H297">
            <v>527209.94999999995</v>
          </cell>
          <cell r="I297">
            <v>527209.94999999995</v>
          </cell>
          <cell r="J297">
            <v>527209.94999999995</v>
          </cell>
          <cell r="K297">
            <v>0</v>
          </cell>
          <cell r="L297">
            <v>70.294659999999993</v>
          </cell>
          <cell r="M297">
            <v>222790.05</v>
          </cell>
        </row>
        <row r="298">
          <cell r="A298" t="str">
            <v>98.0000.036</v>
          </cell>
          <cell r="B298" t="str">
            <v>98</v>
          </cell>
          <cell r="C298" t="str">
            <v>APOYO A LAS PERSONAS CON DISCAPACIDAD</v>
          </cell>
          <cell r="D298">
            <v>0</v>
          </cell>
          <cell r="E298">
            <v>50000</v>
          </cell>
          <cell r="F298">
            <v>50000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50000</v>
          </cell>
        </row>
        <row r="299">
          <cell r="A299" t="str">
            <v>98.0000.037</v>
          </cell>
          <cell r="B299" t="str">
            <v>98</v>
          </cell>
          <cell r="C299" t="str">
            <v>PROGRAMA DE GESTION EDUCATIVA.</v>
          </cell>
          <cell r="D299">
            <v>1000</v>
          </cell>
          <cell r="E299">
            <v>15500</v>
          </cell>
          <cell r="F299">
            <v>16500</v>
          </cell>
          <cell r="G299">
            <v>16500</v>
          </cell>
          <cell r="H299">
            <v>16500</v>
          </cell>
          <cell r="I299">
            <v>16500</v>
          </cell>
          <cell r="J299">
            <v>16500</v>
          </cell>
          <cell r="K299">
            <v>0</v>
          </cell>
          <cell r="L299">
            <v>100</v>
          </cell>
          <cell r="M299">
            <v>0</v>
          </cell>
        </row>
        <row r="300">
          <cell r="A300" t="str">
            <v>98.0000.038</v>
          </cell>
          <cell r="B300" t="str">
            <v>98</v>
          </cell>
          <cell r="C300" t="str">
            <v xml:space="preserve">PROGRAMA DE ASISTENCIA SOCIAL Y </v>
          </cell>
          <cell r="D300">
            <v>0</v>
          </cell>
          <cell r="E300">
            <v>3065462.38</v>
          </cell>
          <cell r="F300">
            <v>3065462.38</v>
          </cell>
          <cell r="G300">
            <v>3043578.07</v>
          </cell>
          <cell r="H300">
            <v>3043578.07</v>
          </cell>
          <cell r="I300">
            <v>3043578.07</v>
          </cell>
          <cell r="J300">
            <v>3043578.07</v>
          </cell>
          <cell r="K300">
            <v>0</v>
          </cell>
          <cell r="L300">
            <v>99.286100845902411</v>
          </cell>
          <cell r="M300">
            <v>21884.31</v>
          </cell>
        </row>
        <row r="301">
          <cell r="A301" t="str">
            <v>98.0000.039</v>
          </cell>
          <cell r="B301" t="str">
            <v>98</v>
          </cell>
          <cell r="C301" t="str">
            <v xml:space="preserve">PROGRAMA DEPTAL.DE POLITICAS SOCIALES DE LA </v>
          </cell>
          <cell r="D301">
            <v>0</v>
          </cell>
          <cell r="E301">
            <v>219000</v>
          </cell>
          <cell r="F301">
            <v>219000</v>
          </cell>
          <cell r="G301">
            <v>219000</v>
          </cell>
          <cell r="H301">
            <v>219000</v>
          </cell>
          <cell r="I301">
            <v>219000</v>
          </cell>
          <cell r="J301">
            <v>219000</v>
          </cell>
          <cell r="K301">
            <v>0</v>
          </cell>
          <cell r="L301">
            <v>100</v>
          </cell>
          <cell r="M301">
            <v>0</v>
          </cell>
        </row>
        <row r="302">
          <cell r="A302" t="str">
            <v>98.0000.040</v>
          </cell>
          <cell r="B302" t="str">
            <v>98</v>
          </cell>
          <cell r="C302" t="str">
            <v xml:space="preserve">PROGRAMA DE INTERCULTURALIDAD Y </v>
          </cell>
          <cell r="D302">
            <v>0</v>
          </cell>
          <cell r="E302">
            <v>150000</v>
          </cell>
          <cell r="F302">
            <v>150000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150000</v>
          </cell>
        </row>
        <row r="303">
          <cell r="A303" t="str">
            <v>98.0000.041</v>
          </cell>
          <cell r="B303" t="str">
            <v>98</v>
          </cell>
          <cell r="C303" t="str">
            <v>TRANSFERENCIAS DE CAPITAL</v>
          </cell>
          <cell r="D303">
            <v>66108443</v>
          </cell>
          <cell r="E303">
            <v>145506460.94999999</v>
          </cell>
          <cell r="F303">
            <v>211614903.94999999</v>
          </cell>
          <cell r="G303">
            <v>181850137.88</v>
          </cell>
          <cell r="H303">
            <v>181850137.88</v>
          </cell>
          <cell r="I303">
            <v>181850137.88</v>
          </cell>
          <cell r="J303">
            <v>181850137.88</v>
          </cell>
          <cell r="K303">
            <v>0</v>
          </cell>
          <cell r="L303">
            <v>85.934466091749016</v>
          </cell>
          <cell r="M303">
            <v>29764766.07</v>
          </cell>
        </row>
        <row r="304">
          <cell r="A304" t="str">
            <v>98.0000.045</v>
          </cell>
          <cell r="B304" t="str">
            <v>98</v>
          </cell>
          <cell r="C304" t="str">
            <v>PROYECTO SUCRE CIUDAD UNIVERSITARIA.</v>
          </cell>
          <cell r="D304">
            <v>4250000</v>
          </cell>
          <cell r="E304">
            <v>0</v>
          </cell>
          <cell r="F304">
            <v>4250000</v>
          </cell>
          <cell r="G304">
            <v>2987523.01</v>
          </cell>
          <cell r="H304">
            <v>2987523.01</v>
          </cell>
          <cell r="I304">
            <v>2987523.01</v>
          </cell>
          <cell r="J304">
            <v>2987523.01</v>
          </cell>
          <cell r="K304">
            <v>0</v>
          </cell>
          <cell r="L304">
            <v>70.294659058823527</v>
          </cell>
          <cell r="M304">
            <v>1262476.99</v>
          </cell>
        </row>
        <row r="305">
          <cell r="A305" t="str">
            <v>98.0000.048</v>
          </cell>
          <cell r="B305" t="str">
            <v>98</v>
          </cell>
          <cell r="C305" t="str">
            <v xml:space="preserve">PROGRAMA PREMIO JUANA AZURDUY Y MANUEL </v>
          </cell>
          <cell r="D305">
            <v>200000</v>
          </cell>
          <cell r="E305">
            <v>-50000</v>
          </cell>
          <cell r="F305">
            <v>150000</v>
          </cell>
          <cell r="G305">
            <v>138000</v>
          </cell>
          <cell r="H305">
            <v>138000</v>
          </cell>
          <cell r="I305">
            <v>138000</v>
          </cell>
          <cell r="J305">
            <v>138000</v>
          </cell>
          <cell r="K305">
            <v>0</v>
          </cell>
          <cell r="L305">
            <v>92</v>
          </cell>
          <cell r="M305">
            <v>12000</v>
          </cell>
        </row>
        <row r="306">
          <cell r="A306" t="str">
            <v>98.0000.049</v>
          </cell>
          <cell r="B306" t="str">
            <v>98</v>
          </cell>
          <cell r="C306" t="str">
            <v>FOMENTO AL DEPORTE</v>
          </cell>
          <cell r="D306">
            <v>150000</v>
          </cell>
          <cell r="E306">
            <v>230000</v>
          </cell>
          <cell r="F306">
            <v>380000</v>
          </cell>
          <cell r="G306">
            <v>380000</v>
          </cell>
          <cell r="H306">
            <v>380000</v>
          </cell>
          <cell r="I306">
            <v>380000</v>
          </cell>
          <cell r="J306">
            <v>380000</v>
          </cell>
          <cell r="K306">
            <v>0</v>
          </cell>
          <cell r="L306">
            <v>100</v>
          </cell>
          <cell r="M306">
            <v>0</v>
          </cell>
        </row>
        <row r="307">
          <cell r="A307" t="str">
            <v>98.0000.050</v>
          </cell>
          <cell r="B307" t="str">
            <v>98</v>
          </cell>
          <cell r="C307" t="str">
            <v xml:space="preserve">APOYO FERIA NACIONAL VITIVINICOLA (FENAVIT </v>
          </cell>
          <cell r="D307">
            <v>0</v>
          </cell>
          <cell r="E307">
            <v>373000</v>
          </cell>
          <cell r="F307">
            <v>373000</v>
          </cell>
          <cell r="G307">
            <v>363570</v>
          </cell>
          <cell r="H307">
            <v>363570</v>
          </cell>
          <cell r="I307">
            <v>363570</v>
          </cell>
          <cell r="J307">
            <v>363570</v>
          </cell>
          <cell r="K307">
            <v>0</v>
          </cell>
          <cell r="L307">
            <v>97.471849865951739</v>
          </cell>
          <cell r="M307">
            <v>9430</v>
          </cell>
        </row>
        <row r="308">
          <cell r="A308"/>
          <cell r="B308" t="str">
            <v>Total 98</v>
          </cell>
          <cell r="C308"/>
          <cell r="D308"/>
          <cell r="E308">
            <v>149850353.32999998</v>
          </cell>
          <cell r="F308">
            <v>277414969.32999998</v>
          </cell>
          <cell r="G308">
            <v>235828002.25999999</v>
          </cell>
          <cell r="H308">
            <v>235828002.25999999</v>
          </cell>
          <cell r="I308">
            <v>235828002.25999999</v>
          </cell>
          <cell r="J308">
            <v>235828002.25999999</v>
          </cell>
          <cell r="K308">
            <v>0</v>
          </cell>
          <cell r="L308">
            <v>1406.6619554622478</v>
          </cell>
          <cell r="M308"/>
        </row>
        <row r="309">
          <cell r="A309" t="str">
            <v>99.0000.022</v>
          </cell>
          <cell r="B309" t="str">
            <v>99</v>
          </cell>
          <cell r="C309" t="str">
            <v xml:space="preserve">DEUDA INTERNA (FNDR,SOBOCE Y OTROS </v>
          </cell>
          <cell r="D309">
            <v>2203907</v>
          </cell>
          <cell r="E309">
            <v>7792710.6299999999</v>
          </cell>
          <cell r="F309">
            <v>9996617.6300000008</v>
          </cell>
          <cell r="G309">
            <v>9687368.3300000001</v>
          </cell>
          <cell r="H309">
            <v>9687368.3300000001</v>
          </cell>
          <cell r="I309">
            <v>9687368.3300000001</v>
          </cell>
          <cell r="J309">
            <v>7212616.4800000004</v>
          </cell>
          <cell r="K309">
            <v>2474751.85</v>
          </cell>
          <cell r="L309">
            <v>96.906460650531059</v>
          </cell>
          <cell r="M309">
            <v>309249.3</v>
          </cell>
        </row>
        <row r="310">
          <cell r="A310" t="str">
            <v>99.0000.023</v>
          </cell>
          <cell r="B310" t="str">
            <v>99</v>
          </cell>
          <cell r="C310" t="str">
            <v xml:space="preserve">DEUDA EXTERNA (ORGANISMOS </v>
          </cell>
          <cell r="D310">
            <v>17000000</v>
          </cell>
          <cell r="E310">
            <v>21489127.370000001</v>
          </cell>
          <cell r="F310">
            <v>38489127.369999997</v>
          </cell>
          <cell r="G310">
            <v>33663176.020000003</v>
          </cell>
          <cell r="H310">
            <v>33663176.020000003</v>
          </cell>
          <cell r="I310">
            <v>33663176.020000003</v>
          </cell>
          <cell r="J310">
            <v>32837397.77</v>
          </cell>
          <cell r="K310">
            <v>825778.25</v>
          </cell>
          <cell r="L310">
            <v>87.461520487051772</v>
          </cell>
          <cell r="M310">
            <v>4825951.3499999996</v>
          </cell>
        </row>
        <row r="311">
          <cell r="A311"/>
          <cell r="B311" t="str">
            <v>Total 99</v>
          </cell>
          <cell r="C311"/>
          <cell r="D311"/>
          <cell r="E311">
            <v>29281838</v>
          </cell>
          <cell r="F311">
            <v>48485745</v>
          </cell>
          <cell r="G311">
            <v>43350544.350000001</v>
          </cell>
          <cell r="H311">
            <v>43350544.350000001</v>
          </cell>
          <cell r="I311">
            <v>43350544.350000001</v>
          </cell>
          <cell r="J311">
            <v>40050014.25</v>
          </cell>
          <cell r="K311">
            <v>3300530.1</v>
          </cell>
          <cell r="L311">
            <v>184.36798113758283</v>
          </cell>
          <cell r="M311"/>
        </row>
        <row r="312">
          <cell r="A312" t="str">
            <v>otal.Entidad</v>
          </cell>
          <cell r="B312" t="str">
            <v>ota</v>
          </cell>
          <cell r="C312" t="str">
            <v>901</v>
          </cell>
          <cell r="D312">
            <v>877395094</v>
          </cell>
          <cell r="E312">
            <v>234600157.31999999</v>
          </cell>
          <cell r="F312">
            <v>1111995251.3199999</v>
          </cell>
          <cell r="G312">
            <v>1010660661.7100002</v>
          </cell>
          <cell r="H312">
            <v>1010660661.7100002</v>
          </cell>
          <cell r="I312">
            <v>1010660661.7100002</v>
          </cell>
          <cell r="J312">
            <v>986633010.09000027</v>
          </cell>
          <cell r="K312">
            <v>24027651.620000005</v>
          </cell>
          <cell r="L312">
            <v>90.887138277819986</v>
          </cell>
          <cell r="M312">
            <v>101334589.61</v>
          </cell>
        </row>
        <row r="313">
          <cell r="A313"/>
          <cell r="B313" t="str">
            <v>Total ota</v>
          </cell>
          <cell r="C313"/>
          <cell r="D313"/>
          <cell r="E313">
            <v>234600157.31999999</v>
          </cell>
          <cell r="F313">
            <v>1111995251.3199999</v>
          </cell>
          <cell r="G313">
            <v>1010660661.7100002</v>
          </cell>
          <cell r="H313">
            <v>1010660661.7100002</v>
          </cell>
          <cell r="I313">
            <v>1010660661.7100002</v>
          </cell>
          <cell r="J313">
            <v>986633010.09000027</v>
          </cell>
          <cell r="K313">
            <v>24027651.620000005</v>
          </cell>
          <cell r="L313">
            <v>90.887138277819986</v>
          </cell>
          <cell r="M313"/>
        </row>
        <row r="314">
          <cell r="A314"/>
          <cell r="B314" t="str">
            <v>Total general</v>
          </cell>
          <cell r="C314"/>
          <cell r="D314"/>
          <cell r="E314">
            <v>469200314.63999999</v>
          </cell>
          <cell r="F314">
            <v>2223990502.6399999</v>
          </cell>
          <cell r="G314">
            <v>2021321323.4200003</v>
          </cell>
          <cell r="H314">
            <v>2021321323.4200003</v>
          </cell>
          <cell r="I314">
            <v>2021321323.4200003</v>
          </cell>
          <cell r="J314">
            <v>1973266020.1800005</v>
          </cell>
          <cell r="K314">
            <v>48055303.24000001</v>
          </cell>
          <cell r="L314">
            <v>19809.224932012483</v>
          </cell>
          <cell r="M314"/>
        </row>
        <row r="315">
          <cell r="A315"/>
          <cell r="B315"/>
          <cell r="C315"/>
          <cell r="D315"/>
          <cell r="E315"/>
          <cell r="F315"/>
          <cell r="G315"/>
          <cell r="H315"/>
          <cell r="I315"/>
          <cell r="J315"/>
          <cell r="K315"/>
          <cell r="L315"/>
          <cell r="M315"/>
        </row>
        <row r="316">
          <cell r="A316" t="str">
            <v>TOTALES.GENERALES</v>
          </cell>
          <cell r="B316"/>
          <cell r="D316">
            <v>877395094</v>
          </cell>
          <cell r="E316">
            <v>234600157.31999999</v>
          </cell>
          <cell r="F316">
            <v>1111995251.3199999</v>
          </cell>
          <cell r="G316">
            <v>1010660661.7100002</v>
          </cell>
          <cell r="H316">
            <v>1010660661.7100002</v>
          </cell>
          <cell r="I316">
            <v>1010660661.7100002</v>
          </cell>
          <cell r="J316">
            <v>986633010.09000027</v>
          </cell>
          <cell r="K316">
            <v>24027651.620000005</v>
          </cell>
          <cell r="L316">
            <v>90.887138277819986</v>
          </cell>
          <cell r="M316">
            <v>101334589.61</v>
          </cell>
        </row>
        <row r="317">
          <cell r="A317"/>
          <cell r="B317"/>
          <cell r="C317"/>
          <cell r="D317"/>
          <cell r="E317"/>
          <cell r="F317"/>
          <cell r="G317"/>
          <cell r="H317"/>
          <cell r="I317"/>
          <cell r="J317"/>
          <cell r="K317"/>
          <cell r="L317"/>
          <cell r="M317"/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aReportesMultiples"/>
    </sheetNames>
    <sheetDataSet>
      <sheetData sheetId="0">
        <row r="2">
          <cell r="A2" t="str">
            <v>Cat. Prg.</v>
          </cell>
          <cell r="B2" t="str">
            <v>Prog</v>
          </cell>
          <cell r="C2" t="str">
            <v>Descripción Cat. Prg.</v>
          </cell>
          <cell r="D2" t="str">
            <v>Presupuesto Inicial</v>
          </cell>
          <cell r="E2" t="str">
            <v>Mod. Aprobadas</v>
          </cell>
          <cell r="F2" t="str">
            <v>Presup. Vig.</v>
          </cell>
          <cell r="G2" t="str">
            <v>Preventivo</v>
          </cell>
          <cell r="H2" t="str">
            <v>Compromiso</v>
          </cell>
          <cell r="I2" t="str">
            <v>Devengado</v>
          </cell>
          <cell r="J2" t="str">
            <v>Pagado</v>
          </cell>
          <cell r="K2" t="str">
            <v>Saldo Por Pagar</v>
          </cell>
          <cell r="L2" t="str">
            <v>Porcen. Ejec.</v>
          </cell>
          <cell r="M2" t="str">
            <v>Saldo Deveng.</v>
          </cell>
        </row>
        <row r="3">
          <cell r="A3" t="str">
            <v>00.0000.001</v>
          </cell>
          <cell r="B3" t="str">
            <v>00.</v>
          </cell>
          <cell r="C3" t="str">
            <v>DESPACHO GOBERNACIÓN</v>
          </cell>
          <cell r="D3">
            <v>826283</v>
          </cell>
          <cell r="E3">
            <v>0</v>
          </cell>
          <cell r="F3">
            <v>826283</v>
          </cell>
          <cell r="G3">
            <v>318929.65999999997</v>
          </cell>
          <cell r="H3">
            <v>144018.66</v>
          </cell>
          <cell r="I3">
            <v>144018.66</v>
          </cell>
          <cell r="J3">
            <v>131376.66</v>
          </cell>
          <cell r="K3">
            <v>12642</v>
          </cell>
          <cell r="L3">
            <v>17.429701446114709</v>
          </cell>
          <cell r="M3">
            <v>682264.34</v>
          </cell>
        </row>
        <row r="4">
          <cell r="A4" t="str">
            <v>00.0000.003</v>
          </cell>
          <cell r="B4" t="str">
            <v>00.</v>
          </cell>
          <cell r="C4" t="str">
            <v>SECRETARIA GENERAL DE COORDINACION</v>
          </cell>
          <cell r="D4">
            <v>96192</v>
          </cell>
          <cell r="E4">
            <v>0</v>
          </cell>
          <cell r="F4">
            <v>96192</v>
          </cell>
          <cell r="G4">
            <v>36083</v>
          </cell>
          <cell r="H4">
            <v>14188</v>
          </cell>
          <cell r="I4">
            <v>14188</v>
          </cell>
          <cell r="J4">
            <v>14188</v>
          </cell>
          <cell r="K4">
            <v>0</v>
          </cell>
          <cell r="L4">
            <v>14.749667332002661</v>
          </cell>
          <cell r="M4">
            <v>82004</v>
          </cell>
        </row>
        <row r="5">
          <cell r="A5" t="str">
            <v>00.0000.004</v>
          </cell>
          <cell r="B5" t="str">
            <v>00.</v>
          </cell>
          <cell r="C5" t="str">
            <v>SECRETARIA  DE ECONOMIA Y FINANZAS</v>
          </cell>
          <cell r="D5">
            <v>497750</v>
          </cell>
          <cell r="E5">
            <v>0</v>
          </cell>
          <cell r="F5">
            <v>497750</v>
          </cell>
          <cell r="G5">
            <v>33631</v>
          </cell>
          <cell r="H5">
            <v>25466</v>
          </cell>
          <cell r="I5">
            <v>25466</v>
          </cell>
          <cell r="J5">
            <v>25466</v>
          </cell>
          <cell r="K5">
            <v>0</v>
          </cell>
          <cell r="L5">
            <v>5.1162230035158212</v>
          </cell>
          <cell r="M5">
            <v>472284</v>
          </cell>
        </row>
        <row r="6">
          <cell r="A6" t="str">
            <v>00.0000.005</v>
          </cell>
          <cell r="B6" t="str">
            <v>00.</v>
          </cell>
          <cell r="C6" t="str">
            <v>SECRETARIA JURIDICA</v>
          </cell>
          <cell r="D6">
            <v>246100</v>
          </cell>
          <cell r="E6">
            <v>0</v>
          </cell>
          <cell r="F6">
            <v>246100</v>
          </cell>
          <cell r="G6">
            <v>137162.32</v>
          </cell>
          <cell r="H6">
            <v>16502.32</v>
          </cell>
          <cell r="I6">
            <v>16502.32</v>
          </cell>
          <cell r="J6">
            <v>16502.32</v>
          </cell>
          <cell r="K6">
            <v>0</v>
          </cell>
          <cell r="L6">
            <v>6.7055343356359201</v>
          </cell>
          <cell r="M6">
            <v>229597.68</v>
          </cell>
        </row>
        <row r="7">
          <cell r="A7" t="str">
            <v>00.0000.007</v>
          </cell>
          <cell r="B7" t="str">
            <v>00.</v>
          </cell>
          <cell r="C7" t="str">
            <v>AUDITORIA INTERNA</v>
          </cell>
          <cell r="D7">
            <v>869400</v>
          </cell>
          <cell r="E7">
            <v>0</v>
          </cell>
          <cell r="F7">
            <v>869400</v>
          </cell>
          <cell r="G7">
            <v>136299.99</v>
          </cell>
          <cell r="H7">
            <v>14306.65</v>
          </cell>
          <cell r="I7">
            <v>14306.65</v>
          </cell>
          <cell r="J7">
            <v>14306.65</v>
          </cell>
          <cell r="K7">
            <v>0</v>
          </cell>
          <cell r="L7">
            <v>1.6455774097078444</v>
          </cell>
          <cell r="M7">
            <v>855093.35</v>
          </cell>
        </row>
        <row r="8">
          <cell r="A8" t="str">
            <v>00.0000.008</v>
          </cell>
          <cell r="B8" t="str">
            <v>00.</v>
          </cell>
          <cell r="C8" t="str">
            <v>ADMINISTRACIÓN CENTRAL (GRUPO 100 Y 900)</v>
          </cell>
          <cell r="D8">
            <v>33200611</v>
          </cell>
          <cell r="E8">
            <v>0</v>
          </cell>
          <cell r="F8">
            <v>33200611</v>
          </cell>
          <cell r="G8">
            <v>4625472.0199999996</v>
          </cell>
          <cell r="H8">
            <v>4625472.0199999996</v>
          </cell>
          <cell r="I8">
            <v>4625472.0199999996</v>
          </cell>
          <cell r="J8">
            <v>4544247.0199999996</v>
          </cell>
          <cell r="K8">
            <v>81225</v>
          </cell>
          <cell r="L8">
            <v>13.931888241454352</v>
          </cell>
          <cell r="M8">
            <v>28575138.98</v>
          </cell>
        </row>
        <row r="9">
          <cell r="A9" t="str">
            <v>00.0000.009</v>
          </cell>
          <cell r="B9" t="str">
            <v>00.</v>
          </cell>
          <cell r="C9" t="str">
            <v>SECRETARIA DE PLANIFICACIÓN DEL DESARROLLO</v>
          </cell>
          <cell r="D9">
            <v>430501</v>
          </cell>
          <cell r="E9">
            <v>0</v>
          </cell>
          <cell r="F9">
            <v>430501</v>
          </cell>
          <cell r="G9">
            <v>114230.96</v>
          </cell>
          <cell r="H9">
            <v>70884.460000000006</v>
          </cell>
          <cell r="I9">
            <v>70884.460000000006</v>
          </cell>
          <cell r="J9">
            <v>70004.460000000006</v>
          </cell>
          <cell r="K9">
            <v>880</v>
          </cell>
          <cell r="L9">
            <v>16.465573831419672</v>
          </cell>
          <cell r="M9">
            <v>359616.54</v>
          </cell>
        </row>
        <row r="10">
          <cell r="A10" t="str">
            <v>00.0000.010</v>
          </cell>
          <cell r="B10" t="str">
            <v>00.</v>
          </cell>
          <cell r="C10" t="str">
            <v xml:space="preserve">DIRECCION GENERAL ADMINISTRATIVA Y </v>
          </cell>
          <cell r="D10">
            <v>3197000</v>
          </cell>
          <cell r="E10">
            <v>0</v>
          </cell>
          <cell r="F10">
            <v>3197000</v>
          </cell>
          <cell r="G10">
            <v>1582961.51</v>
          </cell>
          <cell r="H10">
            <v>523570.41</v>
          </cell>
          <cell r="I10">
            <v>523570.41</v>
          </cell>
          <cell r="J10">
            <v>523570.41</v>
          </cell>
          <cell r="K10">
            <v>0</v>
          </cell>
          <cell r="L10">
            <v>16.376928683140445</v>
          </cell>
          <cell r="M10">
            <v>2673429.59</v>
          </cell>
        </row>
        <row r="11">
          <cell r="A11" t="str">
            <v>00.0000.011</v>
          </cell>
          <cell r="B11" t="str">
            <v>00.</v>
          </cell>
          <cell r="C11" t="str">
            <v xml:space="preserve">DIRECCIÓN GENERAL  DE RELACIONAMIENTO </v>
          </cell>
          <cell r="D11">
            <v>98887</v>
          </cell>
          <cell r="E11">
            <v>0</v>
          </cell>
          <cell r="F11">
            <v>98887</v>
          </cell>
          <cell r="G11">
            <v>19382.849999999999</v>
          </cell>
          <cell r="H11">
            <v>10262.85</v>
          </cell>
          <cell r="I11">
            <v>10262.85</v>
          </cell>
          <cell r="J11">
            <v>10262.85</v>
          </cell>
          <cell r="K11">
            <v>0</v>
          </cell>
          <cell r="L11">
            <v>10.378361159707545</v>
          </cell>
          <cell r="M11">
            <v>88624.15</v>
          </cell>
        </row>
        <row r="12">
          <cell r="A12" t="str">
            <v>00.0000.013</v>
          </cell>
          <cell r="B12" t="str">
            <v>00.</v>
          </cell>
          <cell r="C12" t="str">
            <v>SECRETARIA DE COMUNICACIÓN</v>
          </cell>
          <cell r="D12">
            <v>2191355</v>
          </cell>
          <cell r="E12">
            <v>0</v>
          </cell>
          <cell r="F12">
            <v>2191355</v>
          </cell>
          <cell r="G12">
            <v>1061588.58</v>
          </cell>
          <cell r="H12">
            <v>59509.58</v>
          </cell>
          <cell r="I12">
            <v>59509.58</v>
          </cell>
          <cell r="J12">
            <v>59509.58</v>
          </cell>
          <cell r="K12">
            <v>0</v>
          </cell>
          <cell r="L12">
            <v>2.7156521878016116</v>
          </cell>
          <cell r="M12">
            <v>2131845.42</v>
          </cell>
        </row>
        <row r="13">
          <cell r="A13" t="str">
            <v/>
          </cell>
          <cell r="B13" t="str">
            <v>Total 00</v>
          </cell>
          <cell r="C13"/>
          <cell r="D13">
            <v>41654079</v>
          </cell>
          <cell r="E13">
            <v>0</v>
          </cell>
          <cell r="F13">
            <v>41654079</v>
          </cell>
          <cell r="G13">
            <v>8065741.8899999987</v>
          </cell>
          <cell r="H13">
            <v>5504180.9499999993</v>
          </cell>
          <cell r="I13">
            <v>5504180.9499999993</v>
          </cell>
          <cell r="J13">
            <v>5409433.9499999993</v>
          </cell>
          <cell r="K13">
            <v>94747</v>
          </cell>
          <cell r="L13"/>
          <cell r="M13">
            <v>36149898.050000004</v>
          </cell>
        </row>
        <row r="14">
          <cell r="A14" t="str">
            <v>01.0000.012</v>
          </cell>
          <cell r="B14" t="str">
            <v>01.</v>
          </cell>
          <cell r="C14" t="str">
            <v>ASAMBLEA LEGISLATIVA DEPARTAMENTAL</v>
          </cell>
          <cell r="D14">
            <v>10229522</v>
          </cell>
          <cell r="E14">
            <v>0</v>
          </cell>
          <cell r="F14">
            <v>10229522</v>
          </cell>
          <cell r="G14">
            <v>1411571.17</v>
          </cell>
          <cell r="H14">
            <v>1411571.17</v>
          </cell>
          <cell r="I14">
            <v>1411571.17</v>
          </cell>
          <cell r="J14">
            <v>1411571.17</v>
          </cell>
          <cell r="K14">
            <v>0</v>
          </cell>
          <cell r="L14">
            <v>13.798994420267144</v>
          </cell>
          <cell r="M14">
            <v>8817950.8300000001</v>
          </cell>
        </row>
        <row r="15">
          <cell r="A15" t="str">
            <v/>
          </cell>
          <cell r="B15" t="str">
            <v>Total 01</v>
          </cell>
          <cell r="C15"/>
          <cell r="D15">
            <v>10229522</v>
          </cell>
          <cell r="E15">
            <v>0</v>
          </cell>
          <cell r="F15">
            <v>10229522</v>
          </cell>
          <cell r="G15">
            <v>1411571.17</v>
          </cell>
          <cell r="H15">
            <v>1411571.17</v>
          </cell>
          <cell r="I15">
            <v>1411571.17</v>
          </cell>
          <cell r="J15">
            <v>1411571.17</v>
          </cell>
          <cell r="K15">
            <v>0</v>
          </cell>
          <cell r="L15"/>
          <cell r="M15">
            <v>8817950.8300000001</v>
          </cell>
        </row>
        <row r="16">
          <cell r="A16" t="str">
            <v>10.0000.001</v>
          </cell>
          <cell r="B16" t="str">
            <v>10.</v>
          </cell>
          <cell r="C16" t="str">
            <v xml:space="preserve">SECRETARIA DE MEDIO AMBIENTE Y MADRE </v>
          </cell>
          <cell r="D16">
            <v>291150</v>
          </cell>
          <cell r="E16">
            <v>0</v>
          </cell>
          <cell r="F16">
            <v>291150</v>
          </cell>
          <cell r="G16">
            <v>89560.12</v>
          </cell>
          <cell r="H16">
            <v>49374.12</v>
          </cell>
          <cell r="I16">
            <v>49374.12</v>
          </cell>
          <cell r="J16">
            <v>49374.12</v>
          </cell>
          <cell r="K16">
            <v>0</v>
          </cell>
          <cell r="L16">
            <v>16.95831014940752</v>
          </cell>
          <cell r="M16">
            <v>241775.88</v>
          </cell>
        </row>
        <row r="17">
          <cell r="A17" t="str">
            <v>10.0000.041</v>
          </cell>
          <cell r="B17" t="str">
            <v>10.</v>
          </cell>
          <cell r="C17" t="str">
            <v>PROGRAMA DE APOYO A COMISION TRINACIONAL</v>
          </cell>
          <cell r="D17">
            <v>399250</v>
          </cell>
          <cell r="E17">
            <v>0</v>
          </cell>
          <cell r="F17">
            <v>399250</v>
          </cell>
          <cell r="G17">
            <v>197335</v>
          </cell>
          <cell r="H17">
            <v>19271</v>
          </cell>
          <cell r="I17">
            <v>19271</v>
          </cell>
          <cell r="J17">
            <v>19271</v>
          </cell>
          <cell r="K17">
            <v>0</v>
          </cell>
          <cell r="L17">
            <v>4.8268002504696303</v>
          </cell>
          <cell r="M17">
            <v>379979</v>
          </cell>
        </row>
        <row r="18">
          <cell r="A18" t="str">
            <v>10.0000.074</v>
          </cell>
          <cell r="B18" t="str">
            <v>10.</v>
          </cell>
          <cell r="C18" t="str">
            <v>PROGRAMA FORESTAL CHUQUISACA</v>
          </cell>
          <cell r="D18">
            <v>1990723</v>
          </cell>
          <cell r="E18">
            <v>0</v>
          </cell>
          <cell r="F18">
            <v>1990723</v>
          </cell>
          <cell r="G18">
            <v>363314.95</v>
          </cell>
          <cell r="H18">
            <v>171196.95</v>
          </cell>
          <cell r="I18">
            <v>171196.95</v>
          </cell>
          <cell r="J18">
            <v>167586.95000000001</v>
          </cell>
          <cell r="K18">
            <v>3610</v>
          </cell>
          <cell r="L18">
            <v>8.5997373818456904</v>
          </cell>
          <cell r="M18">
            <v>1819526.05</v>
          </cell>
        </row>
        <row r="19">
          <cell r="A19" t="str">
            <v>10.0015.000</v>
          </cell>
          <cell r="B19" t="str">
            <v>10.</v>
          </cell>
          <cell r="C19" t="str">
            <v xml:space="preserve">MANEJO INTEGRAL DE LA CUENCA DE APORTE DE </v>
          </cell>
          <cell r="D19">
            <v>1000</v>
          </cell>
          <cell r="E19">
            <v>0</v>
          </cell>
          <cell r="F19">
            <v>1000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1000</v>
          </cell>
        </row>
        <row r="20">
          <cell r="A20" t="str">
            <v>10.0018.000</v>
          </cell>
          <cell r="B20" t="str">
            <v>10.</v>
          </cell>
          <cell r="C20" t="str">
            <v xml:space="preserve">MANEJO INTEGRAL DE LA CUENCA RIO PRESTO </v>
          </cell>
          <cell r="D20">
            <v>1525363</v>
          </cell>
          <cell r="E20">
            <v>0</v>
          </cell>
          <cell r="F20">
            <v>1525363</v>
          </cell>
          <cell r="G20">
            <v>108942.1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1525363</v>
          </cell>
        </row>
        <row r="21">
          <cell r="A21" t="str">
            <v>10.0019.000</v>
          </cell>
          <cell r="B21" t="str">
            <v>10.</v>
          </cell>
          <cell r="C21" t="str">
            <v xml:space="preserve">MANEJO INTEGRAL MICROCUENCA SAUCES </v>
          </cell>
          <cell r="D21">
            <v>2110000</v>
          </cell>
          <cell r="E21">
            <v>0</v>
          </cell>
          <cell r="F21">
            <v>2110000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2110000</v>
          </cell>
        </row>
        <row r="22">
          <cell r="A22" t="str">
            <v>10.0020.000</v>
          </cell>
          <cell r="B22" t="str">
            <v>10.</v>
          </cell>
          <cell r="C22" t="str">
            <v xml:space="preserve">MANEJO INTEGRAL DE CUENCAS REPRESAS YANA </v>
          </cell>
          <cell r="D22">
            <v>1393484</v>
          </cell>
          <cell r="E22">
            <v>0</v>
          </cell>
          <cell r="F22">
            <v>1393484</v>
          </cell>
          <cell r="G22">
            <v>52558.35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1393484</v>
          </cell>
        </row>
        <row r="23">
          <cell r="A23" t="str">
            <v>10.0021.000</v>
          </cell>
          <cell r="B23" t="str">
            <v>10.</v>
          </cell>
          <cell r="C23" t="str">
            <v xml:space="preserve">MANEJO INTEGRAL MICROCUENCAS HORCAS </v>
          </cell>
          <cell r="D23">
            <v>1720605</v>
          </cell>
          <cell r="E23">
            <v>0</v>
          </cell>
          <cell r="F23">
            <v>1720605</v>
          </cell>
          <cell r="G23">
            <v>550193.79</v>
          </cell>
          <cell r="H23">
            <v>541650.09</v>
          </cell>
          <cell r="I23">
            <v>541650.09</v>
          </cell>
          <cell r="J23">
            <v>541650.09</v>
          </cell>
          <cell r="K23">
            <v>0</v>
          </cell>
          <cell r="L23">
            <v>31.480211321017897</v>
          </cell>
          <cell r="M23">
            <v>1178954.9099999999</v>
          </cell>
        </row>
        <row r="24">
          <cell r="A24" t="str">
            <v>10.0022.000</v>
          </cell>
          <cell r="B24" t="str">
            <v>10.</v>
          </cell>
          <cell r="C24" t="str">
            <v xml:space="preserve">MANEJO INTEGRAL MICROCUENCA KAINACAS </v>
          </cell>
          <cell r="D24">
            <v>2017977</v>
          </cell>
          <cell r="E24">
            <v>0</v>
          </cell>
          <cell r="F24">
            <v>2017977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2017977</v>
          </cell>
        </row>
        <row r="25">
          <cell r="A25" t="str">
            <v>10.0023.000</v>
          </cell>
          <cell r="B25" t="str">
            <v>10.</v>
          </cell>
          <cell r="C25" t="str">
            <v xml:space="preserve">MANEJO INTEGRAL MICROCUENCA  CINCO  </v>
          </cell>
          <cell r="D25">
            <v>3000</v>
          </cell>
          <cell r="E25">
            <v>0</v>
          </cell>
          <cell r="F25">
            <v>3000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3000</v>
          </cell>
        </row>
        <row r="26">
          <cell r="A26" t="str">
            <v>10.0024.000</v>
          </cell>
          <cell r="B26" t="str">
            <v>10.</v>
          </cell>
          <cell r="C26" t="str">
            <v xml:space="preserve">MANEJO INTEGRAL  CUENCA  RIO SAN LUCAS </v>
          </cell>
          <cell r="D26">
            <v>2227073</v>
          </cell>
          <cell r="E26">
            <v>0</v>
          </cell>
          <cell r="F26">
            <v>2227073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2227073</v>
          </cell>
        </row>
        <row r="27">
          <cell r="A27" t="str">
            <v/>
          </cell>
          <cell r="B27" t="str">
            <v>Total 10</v>
          </cell>
          <cell r="C27"/>
          <cell r="D27">
            <v>13679625</v>
          </cell>
          <cell r="E27">
            <v>0</v>
          </cell>
          <cell r="F27">
            <v>13679625</v>
          </cell>
          <cell r="G27">
            <v>1361904.31</v>
          </cell>
          <cell r="H27">
            <v>781492.15999999992</v>
          </cell>
          <cell r="I27">
            <v>781492.15999999992</v>
          </cell>
          <cell r="J27">
            <v>777882.15999999992</v>
          </cell>
          <cell r="K27">
            <v>3610</v>
          </cell>
          <cell r="L27"/>
          <cell r="M27">
            <v>12898132.84</v>
          </cell>
        </row>
        <row r="28">
          <cell r="A28" t="str">
            <v>11.0044.000</v>
          </cell>
          <cell r="B28" t="str">
            <v>11.</v>
          </cell>
          <cell r="C28" t="str">
            <v>AMPL. ELECTRIFICACION HUACARETA - CULPINA</v>
          </cell>
          <cell r="D28">
            <v>10000</v>
          </cell>
          <cell r="E28">
            <v>0</v>
          </cell>
          <cell r="F28">
            <v>10000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10000</v>
          </cell>
        </row>
        <row r="29">
          <cell r="A29" t="str">
            <v>11.0057.000</v>
          </cell>
          <cell r="B29" t="str">
            <v>11.</v>
          </cell>
          <cell r="C29" t="str">
            <v xml:space="preserve">CONST. AMPLIACION ELECTRIFICACION RURAL </v>
          </cell>
          <cell r="D29">
            <v>500000</v>
          </cell>
          <cell r="E29">
            <v>0</v>
          </cell>
          <cell r="F29">
            <v>500000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500000</v>
          </cell>
        </row>
        <row r="30">
          <cell r="A30" t="str">
            <v>11.0061.000</v>
          </cell>
          <cell r="B30" t="str">
            <v>11.</v>
          </cell>
          <cell r="C30" t="str">
            <v>CONST. INTERCONEXION LAGUNILLA-MUYUPAMPA</v>
          </cell>
          <cell r="D30">
            <v>1000000</v>
          </cell>
          <cell r="E30">
            <v>0</v>
          </cell>
          <cell r="F30">
            <v>1000000</v>
          </cell>
          <cell r="G30">
            <v>899860.86</v>
          </cell>
          <cell r="H30">
            <v>899860.86</v>
          </cell>
          <cell r="I30">
            <v>899860.86</v>
          </cell>
          <cell r="J30">
            <v>899860.86</v>
          </cell>
          <cell r="K30">
            <v>0</v>
          </cell>
          <cell r="L30">
            <v>89.986086</v>
          </cell>
          <cell r="M30">
            <v>100139.14</v>
          </cell>
        </row>
        <row r="31">
          <cell r="A31" t="str">
            <v>11.0073.000</v>
          </cell>
          <cell r="B31" t="str">
            <v>11.</v>
          </cell>
          <cell r="C31" t="str">
            <v xml:space="preserve">CONST. RECONVERSION ELECTRICA MONOFASICA </v>
          </cell>
          <cell r="D31">
            <v>300000</v>
          </cell>
          <cell r="E31">
            <v>0</v>
          </cell>
          <cell r="F31">
            <v>300000</v>
          </cell>
          <cell r="G31">
            <v>298600</v>
          </cell>
          <cell r="H31">
            <v>280000</v>
          </cell>
          <cell r="I31">
            <v>280000</v>
          </cell>
          <cell r="J31">
            <v>280000</v>
          </cell>
          <cell r="K31">
            <v>0</v>
          </cell>
          <cell r="L31">
            <v>93.333333333333329</v>
          </cell>
          <cell r="M31">
            <v>20000</v>
          </cell>
        </row>
        <row r="32">
          <cell r="A32" t="str">
            <v>11.0076.000</v>
          </cell>
          <cell r="B32" t="str">
            <v>11.</v>
          </cell>
          <cell r="C32" t="str">
            <v xml:space="preserve">CONST. ELECT. R. ALCALA-SUCRE-SERRANO-ICLA </v>
          </cell>
          <cell r="D32">
            <v>300000</v>
          </cell>
          <cell r="E32">
            <v>0</v>
          </cell>
          <cell r="F32">
            <v>300000</v>
          </cell>
          <cell r="G32">
            <v>300000</v>
          </cell>
          <cell r="H32">
            <v>300000</v>
          </cell>
          <cell r="I32">
            <v>300000</v>
          </cell>
          <cell r="J32">
            <v>300000</v>
          </cell>
          <cell r="K32">
            <v>0</v>
          </cell>
          <cell r="L32">
            <v>100</v>
          </cell>
          <cell r="M32">
            <v>0</v>
          </cell>
        </row>
        <row r="33">
          <cell r="A33" t="str">
            <v>11.0079.000</v>
          </cell>
          <cell r="B33" t="str">
            <v>11.</v>
          </cell>
          <cell r="C33" t="str">
            <v xml:space="preserve">AMPL. ANALISIS RED. DIAG. ELECTRIF. RURAL </v>
          </cell>
          <cell r="D33">
            <v>500000</v>
          </cell>
          <cell r="E33">
            <v>0</v>
          </cell>
          <cell r="F33">
            <v>500000</v>
          </cell>
          <cell r="G33">
            <v>498600</v>
          </cell>
          <cell r="H33">
            <v>480000</v>
          </cell>
          <cell r="I33">
            <v>480000</v>
          </cell>
          <cell r="J33">
            <v>480000</v>
          </cell>
          <cell r="K33">
            <v>0</v>
          </cell>
          <cell r="L33">
            <v>96</v>
          </cell>
          <cell r="M33">
            <v>20000</v>
          </cell>
        </row>
        <row r="34">
          <cell r="A34" t="str">
            <v>11.0080.000</v>
          </cell>
          <cell r="B34" t="str">
            <v>11.</v>
          </cell>
          <cell r="C34" t="str">
            <v>CONST. ELECTR. RURAL MONTEAGUDO</v>
          </cell>
          <cell r="D34">
            <v>2300000</v>
          </cell>
          <cell r="E34">
            <v>0</v>
          </cell>
          <cell r="F34">
            <v>2300000</v>
          </cell>
          <cell r="G34">
            <v>1443497.71</v>
          </cell>
          <cell r="H34">
            <v>1443497.71</v>
          </cell>
          <cell r="I34">
            <v>1443497.71</v>
          </cell>
          <cell r="J34">
            <v>1443497.71</v>
          </cell>
          <cell r="K34">
            <v>0</v>
          </cell>
          <cell r="L34">
            <v>62.760770000000001</v>
          </cell>
          <cell r="M34">
            <v>856502.29</v>
          </cell>
        </row>
        <row r="35">
          <cell r="A35" t="str">
            <v>11.0081.000</v>
          </cell>
          <cell r="B35" t="str">
            <v>11.</v>
          </cell>
          <cell r="C35" t="str">
            <v>CONST. ELECTR. RURAL MUYUPAMPA</v>
          </cell>
          <cell r="D35">
            <v>1000000</v>
          </cell>
          <cell r="E35">
            <v>0</v>
          </cell>
          <cell r="F35">
            <v>1000000</v>
          </cell>
          <cell r="G35">
            <v>268535.58</v>
          </cell>
          <cell r="H35">
            <v>268535.58</v>
          </cell>
          <cell r="I35">
            <v>268535.58</v>
          </cell>
          <cell r="J35">
            <v>268535.58</v>
          </cell>
          <cell r="K35">
            <v>0</v>
          </cell>
          <cell r="L35">
            <v>26.853558</v>
          </cell>
          <cell r="M35">
            <v>731464.42</v>
          </cell>
        </row>
        <row r="36">
          <cell r="A36" t="str">
            <v>11.0082.000</v>
          </cell>
          <cell r="B36" t="str">
            <v>11.</v>
          </cell>
          <cell r="C36" t="str">
            <v>CONST. ELECTR. RURAL HUACAYA</v>
          </cell>
          <cell r="D36">
            <v>1990000</v>
          </cell>
          <cell r="E36">
            <v>0</v>
          </cell>
          <cell r="F36">
            <v>1990000</v>
          </cell>
          <cell r="G36">
            <v>1990000</v>
          </cell>
          <cell r="H36">
            <v>1990000</v>
          </cell>
          <cell r="I36">
            <v>1990000</v>
          </cell>
          <cell r="J36">
            <v>1990000</v>
          </cell>
          <cell r="K36">
            <v>0</v>
          </cell>
          <cell r="L36">
            <v>100</v>
          </cell>
          <cell r="M36">
            <v>0</v>
          </cell>
        </row>
        <row r="37">
          <cell r="A37" t="str">
            <v>11.0083.000</v>
          </cell>
          <cell r="B37" t="str">
            <v>11.</v>
          </cell>
          <cell r="C37" t="str">
            <v>CONST. ELECTR. RURAL MACHARETI</v>
          </cell>
          <cell r="D37">
            <v>500000</v>
          </cell>
          <cell r="E37">
            <v>0</v>
          </cell>
          <cell r="F37">
            <v>500000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500000</v>
          </cell>
        </row>
        <row r="38">
          <cell r="A38" t="str">
            <v>11.0084.000</v>
          </cell>
          <cell r="B38" t="str">
            <v>11.</v>
          </cell>
          <cell r="C38" t="str">
            <v>CONST. ELECTR. RURAL HUACARETA</v>
          </cell>
          <cell r="D38">
            <v>2000000</v>
          </cell>
          <cell r="E38">
            <v>0</v>
          </cell>
          <cell r="F38">
            <v>2000000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2000000</v>
          </cell>
        </row>
        <row r="39">
          <cell r="A39" t="str">
            <v>11.0086.000</v>
          </cell>
          <cell r="B39" t="str">
            <v>11.</v>
          </cell>
          <cell r="C39" t="str">
            <v>CONST. ELECTR. RURAL YAMPARAEZ</v>
          </cell>
          <cell r="D39">
            <v>600000</v>
          </cell>
          <cell r="E39">
            <v>0</v>
          </cell>
          <cell r="F39">
            <v>600000</v>
          </cell>
          <cell r="G39">
            <v>27900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600000</v>
          </cell>
        </row>
        <row r="40">
          <cell r="A40" t="str">
            <v>11.0087.000</v>
          </cell>
          <cell r="B40" t="str">
            <v>11.</v>
          </cell>
          <cell r="C40" t="str">
            <v>CONST. ELECTR. RURAL PRESTO</v>
          </cell>
          <cell r="D40">
            <v>2610000</v>
          </cell>
          <cell r="E40">
            <v>0</v>
          </cell>
          <cell r="F40">
            <v>2610000</v>
          </cell>
          <cell r="G40">
            <v>2586727.52</v>
          </cell>
          <cell r="H40">
            <v>2484427.52</v>
          </cell>
          <cell r="I40">
            <v>2484427.52</v>
          </cell>
          <cell r="J40">
            <v>2484427.52</v>
          </cell>
          <cell r="K40">
            <v>0</v>
          </cell>
          <cell r="L40">
            <v>95.188793869731796</v>
          </cell>
          <cell r="M40">
            <v>125572.48</v>
          </cell>
        </row>
        <row r="41">
          <cell r="A41" t="str">
            <v>11.0090.000</v>
          </cell>
          <cell r="B41" t="str">
            <v>11.</v>
          </cell>
          <cell r="C41" t="str">
            <v>CONST. ELECTR. AREA RURAL CULPINA</v>
          </cell>
          <cell r="D41">
            <v>405400</v>
          </cell>
          <cell r="E41">
            <v>0</v>
          </cell>
          <cell r="F41">
            <v>405400</v>
          </cell>
          <cell r="G41">
            <v>405400</v>
          </cell>
          <cell r="H41">
            <v>20000</v>
          </cell>
          <cell r="I41">
            <v>20000</v>
          </cell>
          <cell r="J41">
            <v>20000</v>
          </cell>
          <cell r="K41">
            <v>0</v>
          </cell>
          <cell r="L41">
            <v>4.9333991119881597</v>
          </cell>
          <cell r="M41">
            <v>385400</v>
          </cell>
        </row>
        <row r="42">
          <cell r="A42" t="str">
            <v>11.0091.000</v>
          </cell>
          <cell r="B42" t="str">
            <v>11.</v>
          </cell>
          <cell r="C42" t="str">
            <v>CONST. ELECTR. RURAL PALQUIPAMPA</v>
          </cell>
          <cell r="D42">
            <v>43600</v>
          </cell>
          <cell r="E42">
            <v>0</v>
          </cell>
          <cell r="F42">
            <v>43600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43600</v>
          </cell>
        </row>
        <row r="43">
          <cell r="A43" t="str">
            <v>11.0092.000</v>
          </cell>
          <cell r="B43" t="str">
            <v>11.</v>
          </cell>
          <cell r="C43" t="str">
            <v xml:space="preserve">AMPL. CONST. ELECTR. RURAL PROVINCIA </v>
          </cell>
          <cell r="D43">
            <v>3000</v>
          </cell>
          <cell r="E43">
            <v>0</v>
          </cell>
          <cell r="F43">
            <v>3000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3000</v>
          </cell>
        </row>
        <row r="44">
          <cell r="A44" t="str">
            <v>11.0095.000</v>
          </cell>
          <cell r="B44" t="str">
            <v>11.</v>
          </cell>
          <cell r="C44" t="str">
            <v>CONST. LÍNEA DE TRANSMISIÓN 115KV PADILLA,</v>
          </cell>
          <cell r="D44">
            <v>935000</v>
          </cell>
          <cell r="E44">
            <v>0</v>
          </cell>
          <cell r="F44">
            <v>935000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935000</v>
          </cell>
        </row>
        <row r="45">
          <cell r="A45" t="str">
            <v>11.0096.000</v>
          </cell>
          <cell r="B45" t="str">
            <v>11.</v>
          </cell>
          <cell r="C45" t="str">
            <v xml:space="preserve">CONST. ELECTRIFICACION RURAL TOMINA, </v>
          </cell>
          <cell r="D45">
            <v>3000</v>
          </cell>
          <cell r="E45">
            <v>0</v>
          </cell>
          <cell r="F45">
            <v>3000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3000</v>
          </cell>
        </row>
        <row r="46">
          <cell r="A46" t="str">
            <v/>
          </cell>
          <cell r="B46" t="str">
            <v>Total 11</v>
          </cell>
          <cell r="C46"/>
          <cell r="D46">
            <v>15000000</v>
          </cell>
          <cell r="E46">
            <v>0</v>
          </cell>
          <cell r="F46">
            <v>15000000</v>
          </cell>
          <cell r="G46">
            <v>8719121.6699999999</v>
          </cell>
          <cell r="H46">
            <v>8166321.6699999999</v>
          </cell>
          <cell r="I46">
            <v>8166321.6699999999</v>
          </cell>
          <cell r="J46">
            <v>8166321.6699999999</v>
          </cell>
          <cell r="K46">
            <v>0</v>
          </cell>
          <cell r="L46"/>
          <cell r="M46">
            <v>6833678.3300000001</v>
          </cell>
        </row>
        <row r="47">
          <cell r="A47" t="str">
            <v>12.0000.001</v>
          </cell>
          <cell r="B47" t="str">
            <v>12.</v>
          </cell>
          <cell r="C47" t="str">
            <v xml:space="preserve">SECRETARIA DE DESARROLLO PRODUCTIVO Y </v>
          </cell>
          <cell r="D47">
            <v>221487</v>
          </cell>
          <cell r="E47">
            <v>0</v>
          </cell>
          <cell r="F47">
            <v>221487</v>
          </cell>
          <cell r="G47">
            <v>78404.63</v>
          </cell>
          <cell r="H47">
            <v>49990.63</v>
          </cell>
          <cell r="I47">
            <v>49990.63</v>
          </cell>
          <cell r="J47">
            <v>49990.63</v>
          </cell>
          <cell r="K47">
            <v>0</v>
          </cell>
          <cell r="L47">
            <v>22.570457859829244</v>
          </cell>
          <cell r="M47">
            <v>171496.37</v>
          </cell>
        </row>
        <row r="48">
          <cell r="A48" t="str">
            <v>12.0000.081</v>
          </cell>
          <cell r="B48" t="str">
            <v>12.</v>
          </cell>
          <cell r="C48" t="str">
            <v>PROGRAMA  AGROPECUARIO Y COMERCIAL</v>
          </cell>
          <cell r="D48">
            <v>2300031</v>
          </cell>
          <cell r="E48">
            <v>0</v>
          </cell>
          <cell r="F48">
            <v>2300031</v>
          </cell>
          <cell r="G48">
            <v>26257.37</v>
          </cell>
          <cell r="H48">
            <v>22434.57</v>
          </cell>
          <cell r="I48">
            <v>22434.57</v>
          </cell>
          <cell r="J48">
            <v>22434.57</v>
          </cell>
          <cell r="K48">
            <v>0</v>
          </cell>
          <cell r="L48">
            <v>0.97540294022124052</v>
          </cell>
          <cell r="M48">
            <v>2277596.4300000002</v>
          </cell>
        </row>
        <row r="49">
          <cell r="A49" t="str">
            <v>12.0000.090</v>
          </cell>
          <cell r="B49" t="str">
            <v>12.</v>
          </cell>
          <cell r="C49" t="str">
            <v>CENTRO EXPERIMENTAL "EL SALVADOR"</v>
          </cell>
          <cell r="D49">
            <v>1100000</v>
          </cell>
          <cell r="E49">
            <v>0</v>
          </cell>
          <cell r="F49">
            <v>1100000</v>
          </cell>
          <cell r="G49">
            <v>95166.67</v>
          </cell>
          <cell r="H49">
            <v>70960.97</v>
          </cell>
          <cell r="I49">
            <v>70960.97</v>
          </cell>
          <cell r="J49">
            <v>70960.97</v>
          </cell>
          <cell r="K49">
            <v>0</v>
          </cell>
          <cell r="L49">
            <v>6.4509972727272729</v>
          </cell>
          <cell r="M49">
            <v>1029039.03</v>
          </cell>
        </row>
        <row r="50">
          <cell r="A50" t="str">
            <v>12.0002.000</v>
          </cell>
          <cell r="B50" t="str">
            <v>12.</v>
          </cell>
          <cell r="C50" t="str">
            <v>CONST. SISTEMA DE RIEGO SEGURA</v>
          </cell>
          <cell r="D50">
            <v>1000</v>
          </cell>
          <cell r="E50">
            <v>0</v>
          </cell>
          <cell r="F50">
            <v>1000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1000</v>
          </cell>
        </row>
        <row r="51">
          <cell r="A51" t="str">
            <v>12.0007.000</v>
          </cell>
          <cell r="B51" t="str">
            <v>12.</v>
          </cell>
          <cell r="C51" t="str">
            <v>CONST. SISTEMA DE RIEGO LA PAMPA AZURDUY</v>
          </cell>
          <cell r="D51">
            <v>4000000</v>
          </cell>
          <cell r="E51">
            <v>0</v>
          </cell>
          <cell r="F51">
            <v>4000000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4000000</v>
          </cell>
        </row>
        <row r="52">
          <cell r="A52" t="str">
            <v>12.0008.000</v>
          </cell>
          <cell r="B52" t="str">
            <v>12.</v>
          </cell>
          <cell r="C52" t="str">
            <v>CONST. SISTEMA DE RIEGO KUSILLO (D8-SUCRE)</v>
          </cell>
          <cell r="D52">
            <v>1030000</v>
          </cell>
          <cell r="E52">
            <v>0</v>
          </cell>
          <cell r="F52">
            <v>1030000</v>
          </cell>
          <cell r="G52">
            <v>980000</v>
          </cell>
          <cell r="H52">
            <v>980000</v>
          </cell>
          <cell r="I52">
            <v>980000</v>
          </cell>
          <cell r="J52">
            <v>980000</v>
          </cell>
          <cell r="K52">
            <v>0</v>
          </cell>
          <cell r="L52">
            <v>95.145631067961162</v>
          </cell>
          <cell r="M52">
            <v>50000</v>
          </cell>
        </row>
        <row r="53">
          <cell r="A53" t="str">
            <v>12.0009.000</v>
          </cell>
          <cell r="B53" t="str">
            <v>12.</v>
          </cell>
          <cell r="C53" t="str">
            <v>CONST. SISTEMA DE RIEGO QUILA QUILA (D8-</v>
          </cell>
          <cell r="D53">
            <v>900000</v>
          </cell>
          <cell r="E53">
            <v>0</v>
          </cell>
          <cell r="F53">
            <v>900000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900000</v>
          </cell>
        </row>
        <row r="54">
          <cell r="A54" t="str">
            <v>12.0012.000</v>
          </cell>
          <cell r="B54" t="str">
            <v>12.</v>
          </cell>
          <cell r="C54" t="str">
            <v>CONST. SISTEMA DE RIEGO PEDERNAL</v>
          </cell>
          <cell r="D54">
            <v>1000</v>
          </cell>
          <cell r="E54">
            <v>0</v>
          </cell>
          <cell r="F54">
            <v>1000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1000</v>
          </cell>
        </row>
        <row r="55">
          <cell r="A55" t="str">
            <v>12.0013.000</v>
          </cell>
          <cell r="B55" t="str">
            <v>12.</v>
          </cell>
          <cell r="C55" t="str">
            <v>CONST. SISTEMA DE RIEGO CAMBLAYA</v>
          </cell>
          <cell r="D55">
            <v>1400000</v>
          </cell>
          <cell r="E55">
            <v>0</v>
          </cell>
          <cell r="F55">
            <v>1400000</v>
          </cell>
          <cell r="G55">
            <v>20361.61</v>
          </cell>
          <cell r="H55">
            <v>20361.61</v>
          </cell>
          <cell r="I55">
            <v>20361.61</v>
          </cell>
          <cell r="J55">
            <v>20361.61</v>
          </cell>
          <cell r="K55">
            <v>0</v>
          </cell>
          <cell r="L55">
            <v>1.4544007142857143</v>
          </cell>
          <cell r="M55">
            <v>1379638.39</v>
          </cell>
        </row>
        <row r="56">
          <cell r="A56" t="str">
            <v>12.0014.000</v>
          </cell>
          <cell r="B56" t="str">
            <v>12.</v>
          </cell>
          <cell r="C56" t="str">
            <v xml:space="preserve">CONST. SISTEMA DE RIEGO TABLAMAYU (VILLA </v>
          </cell>
          <cell r="D56">
            <v>400000</v>
          </cell>
          <cell r="E56">
            <v>0</v>
          </cell>
          <cell r="F56">
            <v>400000</v>
          </cell>
          <cell r="G56">
            <v>300000</v>
          </cell>
          <cell r="H56">
            <v>300000</v>
          </cell>
          <cell r="I56">
            <v>300000</v>
          </cell>
          <cell r="J56">
            <v>300000</v>
          </cell>
          <cell r="K56">
            <v>0</v>
          </cell>
          <cell r="L56">
            <v>75</v>
          </cell>
          <cell r="M56">
            <v>100000</v>
          </cell>
        </row>
        <row r="57">
          <cell r="A57" t="str">
            <v>12.0020.000</v>
          </cell>
          <cell r="B57" t="str">
            <v>12.</v>
          </cell>
          <cell r="C57" t="str">
            <v>CONST. SISTEMA DE RIEGO LIME (LAS CARRERAS)</v>
          </cell>
          <cell r="D57">
            <v>580000</v>
          </cell>
          <cell r="E57">
            <v>0</v>
          </cell>
          <cell r="F57">
            <v>580000</v>
          </cell>
          <cell r="G57">
            <v>500000</v>
          </cell>
          <cell r="H57">
            <v>500000</v>
          </cell>
          <cell r="I57">
            <v>500000</v>
          </cell>
          <cell r="J57">
            <v>500000</v>
          </cell>
          <cell r="K57">
            <v>0</v>
          </cell>
          <cell r="L57">
            <v>86.206896551724142</v>
          </cell>
          <cell r="M57">
            <v>80000</v>
          </cell>
        </row>
        <row r="58">
          <cell r="A58" t="str">
            <v>12.0025.000</v>
          </cell>
          <cell r="B58" t="str">
            <v>12.</v>
          </cell>
          <cell r="C58" t="str">
            <v xml:space="preserve">IMPLEM. CENTRO DE INVESTIGACION E INNOV. </v>
          </cell>
          <cell r="D58">
            <v>1098801</v>
          </cell>
          <cell r="E58">
            <v>0</v>
          </cell>
          <cell r="F58">
            <v>1098801</v>
          </cell>
          <cell r="G58">
            <v>341956.55</v>
          </cell>
          <cell r="H58">
            <v>117942.55</v>
          </cell>
          <cell r="I58">
            <v>117942.55</v>
          </cell>
          <cell r="J58">
            <v>99720.55</v>
          </cell>
          <cell r="K58">
            <v>18222</v>
          </cell>
          <cell r="L58">
            <v>10.733749787268122</v>
          </cell>
          <cell r="M58">
            <v>980858.45</v>
          </cell>
        </row>
        <row r="59">
          <cell r="A59" t="str">
            <v>12.0026.000</v>
          </cell>
          <cell r="B59" t="str">
            <v>12.</v>
          </cell>
          <cell r="C59" t="str">
            <v xml:space="preserve">CONST. SISTEMA DE RIEGO Y MINIREPRESAS IPATI </v>
          </cell>
          <cell r="D59">
            <v>3000</v>
          </cell>
          <cell r="E59">
            <v>0</v>
          </cell>
          <cell r="F59">
            <v>3000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3000</v>
          </cell>
        </row>
        <row r="60">
          <cell r="A60" t="str">
            <v>12.0027.000</v>
          </cell>
          <cell r="B60" t="str">
            <v>12.</v>
          </cell>
          <cell r="C60" t="str">
            <v xml:space="preserve">CONST. SISTEMA DE RIEGO EL PALMAR DE VUELTA </v>
          </cell>
          <cell r="D60">
            <v>2000</v>
          </cell>
          <cell r="E60">
            <v>0</v>
          </cell>
          <cell r="F60">
            <v>2000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2000</v>
          </cell>
        </row>
        <row r="61">
          <cell r="A61" t="str">
            <v>12.0028.000</v>
          </cell>
          <cell r="B61" t="str">
            <v>12.</v>
          </cell>
          <cell r="C61" t="str">
            <v xml:space="preserve">CONST. SISTEMA DE RIEGO CAÑON SAN LUCAS, </v>
          </cell>
          <cell r="D61">
            <v>3540000</v>
          </cell>
          <cell r="E61">
            <v>0</v>
          </cell>
          <cell r="F61">
            <v>3540000</v>
          </cell>
          <cell r="G61">
            <v>972389.93</v>
          </cell>
          <cell r="H61">
            <v>946084.64</v>
          </cell>
          <cell r="I61">
            <v>946084.64</v>
          </cell>
          <cell r="J61">
            <v>946084.64</v>
          </cell>
          <cell r="K61">
            <v>0</v>
          </cell>
          <cell r="L61">
            <v>26.725554802259886</v>
          </cell>
          <cell r="M61">
            <v>2593915.36</v>
          </cell>
        </row>
        <row r="62">
          <cell r="A62" t="str">
            <v>12.0029.000</v>
          </cell>
          <cell r="B62" t="str">
            <v>12.</v>
          </cell>
          <cell r="C62" t="str">
            <v xml:space="preserve">AMPL. Y REVESTIMIENTO DE CANALES PARA LOS </v>
          </cell>
          <cell r="D62">
            <v>2000</v>
          </cell>
          <cell r="E62">
            <v>0</v>
          </cell>
          <cell r="F62">
            <v>2000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2000</v>
          </cell>
        </row>
        <row r="63">
          <cell r="A63" t="str">
            <v>12.0033.000</v>
          </cell>
          <cell r="B63" t="str">
            <v>12.</v>
          </cell>
          <cell r="C63" t="str">
            <v xml:space="preserve">CONST. SISTEMA DE RIEGO ESCALERAS - VILLA </v>
          </cell>
          <cell r="D63">
            <v>500000</v>
          </cell>
          <cell r="E63">
            <v>0</v>
          </cell>
          <cell r="F63">
            <v>500000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500000</v>
          </cell>
        </row>
        <row r="64">
          <cell r="A64" t="str">
            <v>12.0034.000</v>
          </cell>
          <cell r="B64" t="str">
            <v>12.</v>
          </cell>
          <cell r="C64" t="str">
            <v xml:space="preserve">CONST. SISTEMA DE RIEGO DISTRITOS RURALES </v>
          </cell>
          <cell r="D64">
            <v>941045</v>
          </cell>
          <cell r="E64">
            <v>0</v>
          </cell>
          <cell r="F64">
            <v>941045</v>
          </cell>
          <cell r="G64">
            <v>470522.5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941045</v>
          </cell>
        </row>
        <row r="65">
          <cell r="A65" t="str">
            <v>12.0035.000</v>
          </cell>
          <cell r="B65" t="str">
            <v>12.</v>
          </cell>
          <cell r="C65" t="str">
            <v>CONST. SISTEMA DE RIEGO EL ORO</v>
          </cell>
          <cell r="D65">
            <v>1000</v>
          </cell>
          <cell r="E65">
            <v>0</v>
          </cell>
          <cell r="F65">
            <v>1000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1000</v>
          </cell>
        </row>
        <row r="66">
          <cell r="A66" t="str">
            <v>12.0043.000</v>
          </cell>
          <cell r="B66" t="str">
            <v>12.</v>
          </cell>
          <cell r="C66" t="str">
            <v xml:space="preserve">MEJ. DE LA PRODUCCION DE MAIZ EN EL </v>
          </cell>
          <cell r="D66">
            <v>2229462</v>
          </cell>
          <cell r="E66">
            <v>0</v>
          </cell>
          <cell r="F66">
            <v>2229462</v>
          </cell>
          <cell r="G66">
            <v>1041570.02</v>
          </cell>
          <cell r="H66">
            <v>205538.02</v>
          </cell>
          <cell r="I66">
            <v>205538.02</v>
          </cell>
          <cell r="J66">
            <v>196888.02</v>
          </cell>
          <cell r="K66">
            <v>8650</v>
          </cell>
          <cell r="L66">
            <v>9.2191757473327645</v>
          </cell>
          <cell r="M66">
            <v>2023923.98</v>
          </cell>
        </row>
        <row r="67">
          <cell r="A67" t="str">
            <v>12.0044.000</v>
          </cell>
          <cell r="B67" t="str">
            <v>12.</v>
          </cell>
          <cell r="C67" t="str">
            <v>CONST. SISTEMA DE RIEGO EL PERAL</v>
          </cell>
          <cell r="D67">
            <v>1450000</v>
          </cell>
          <cell r="E67">
            <v>0</v>
          </cell>
          <cell r="F67">
            <v>1450000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1450000</v>
          </cell>
        </row>
        <row r="68">
          <cell r="A68" t="str">
            <v>12.0045.000</v>
          </cell>
          <cell r="B68" t="str">
            <v>12.</v>
          </cell>
          <cell r="C68" t="str">
            <v xml:space="preserve">CONST. SISTEMA DE RIEGO PAYACOTA DEL </v>
          </cell>
          <cell r="D68">
            <v>2000</v>
          </cell>
          <cell r="E68">
            <v>0</v>
          </cell>
          <cell r="F68">
            <v>2000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2000</v>
          </cell>
        </row>
        <row r="69">
          <cell r="A69" t="str">
            <v>12.0051.000</v>
          </cell>
          <cell r="B69" t="str">
            <v>12.</v>
          </cell>
          <cell r="C69" t="str">
            <v xml:space="preserve">CONST. SISTEMA DE RIEGO KASPI CANCHA - </v>
          </cell>
          <cell r="D69">
            <v>42009</v>
          </cell>
          <cell r="E69">
            <v>0</v>
          </cell>
          <cell r="F69">
            <v>42009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42009</v>
          </cell>
        </row>
        <row r="70">
          <cell r="A70" t="str">
            <v>12.0052.000</v>
          </cell>
          <cell r="B70" t="str">
            <v>12.</v>
          </cell>
          <cell r="C70" t="str">
            <v>CONST. SISTEMA DE RIEGO CORMA</v>
          </cell>
          <cell r="D70">
            <v>2656738</v>
          </cell>
          <cell r="E70">
            <v>0</v>
          </cell>
          <cell r="F70">
            <v>2656738</v>
          </cell>
          <cell r="G70">
            <v>182673.51</v>
          </cell>
          <cell r="H70">
            <v>182673.51</v>
          </cell>
          <cell r="I70">
            <v>182673.51</v>
          </cell>
          <cell r="J70">
            <v>182673.51</v>
          </cell>
          <cell r="K70">
            <v>0</v>
          </cell>
          <cell r="L70">
            <v>6.8758571601716092</v>
          </cell>
          <cell r="M70">
            <v>2474064.4900000002</v>
          </cell>
        </row>
        <row r="71">
          <cell r="A71" t="str">
            <v>12.0053.000</v>
          </cell>
          <cell r="B71" t="str">
            <v>12.</v>
          </cell>
          <cell r="C71" t="str">
            <v xml:space="preserve">CONST. SISTEMA DE RIEGO CAMATINDI </v>
          </cell>
          <cell r="D71">
            <v>200000</v>
          </cell>
          <cell r="E71">
            <v>0</v>
          </cell>
          <cell r="F71">
            <v>200000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200000</v>
          </cell>
        </row>
        <row r="72">
          <cell r="A72" t="str">
            <v>12.0054.000</v>
          </cell>
          <cell r="B72" t="str">
            <v>12.</v>
          </cell>
          <cell r="C72" t="str">
            <v>CONST. SISTEMA DE RIEGO POTOLO</v>
          </cell>
          <cell r="D72">
            <v>830000</v>
          </cell>
          <cell r="E72">
            <v>0</v>
          </cell>
          <cell r="F72">
            <v>830000</v>
          </cell>
          <cell r="G72">
            <v>750000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830000</v>
          </cell>
        </row>
        <row r="73">
          <cell r="A73" t="str">
            <v>12.0055.000</v>
          </cell>
          <cell r="B73" t="str">
            <v>12.</v>
          </cell>
          <cell r="C73" t="str">
            <v>CONST. SISTEMA DE RIEGO CHACARILLA</v>
          </cell>
          <cell r="D73">
            <v>48672</v>
          </cell>
          <cell r="E73">
            <v>0</v>
          </cell>
          <cell r="F73">
            <v>48672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48672</v>
          </cell>
        </row>
        <row r="74">
          <cell r="A74" t="str">
            <v>12.0056.000</v>
          </cell>
          <cell r="B74" t="str">
            <v>12.</v>
          </cell>
          <cell r="C74" t="str">
            <v>CONST. SISTEMA DE RIEGO KACHUQUIRA</v>
          </cell>
          <cell r="D74">
            <v>1000</v>
          </cell>
          <cell r="E74">
            <v>0</v>
          </cell>
          <cell r="F74">
            <v>1000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1000</v>
          </cell>
        </row>
        <row r="75">
          <cell r="A75" t="str">
            <v>12.0057.000</v>
          </cell>
          <cell r="B75" t="str">
            <v>12.</v>
          </cell>
          <cell r="C75" t="str">
            <v>CONST. SISTEMA DE RIEGO TOMINA-</v>
          </cell>
          <cell r="D75">
            <v>1000</v>
          </cell>
          <cell r="E75">
            <v>0</v>
          </cell>
          <cell r="F75">
            <v>1000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1000</v>
          </cell>
        </row>
        <row r="76">
          <cell r="A76" t="str">
            <v>12.0058.000</v>
          </cell>
          <cell r="B76" t="str">
            <v>12.</v>
          </cell>
          <cell r="C76" t="str">
            <v xml:space="preserve">DESAR. PRODUCTIVO DE LA CADENA DEL MANI EN </v>
          </cell>
          <cell r="D76">
            <v>1891537</v>
          </cell>
          <cell r="E76">
            <v>0</v>
          </cell>
          <cell r="F76">
            <v>1891537</v>
          </cell>
          <cell r="G76">
            <v>567520.66</v>
          </cell>
          <cell r="H76">
            <v>150398.06</v>
          </cell>
          <cell r="I76">
            <v>150398.06</v>
          </cell>
          <cell r="J76">
            <v>148593.06</v>
          </cell>
          <cell r="K76">
            <v>1805</v>
          </cell>
          <cell r="L76">
            <v>7.9511032562408239</v>
          </cell>
          <cell r="M76">
            <v>1741138.94</v>
          </cell>
        </row>
        <row r="77">
          <cell r="A77" t="str">
            <v>12.0059.000</v>
          </cell>
          <cell r="B77" t="str">
            <v>12.</v>
          </cell>
          <cell r="C77" t="str">
            <v>MEJ. GANADO CAMELIDO EN CHUQUISACA</v>
          </cell>
          <cell r="D77">
            <v>1398500</v>
          </cell>
          <cell r="E77">
            <v>0</v>
          </cell>
          <cell r="F77">
            <v>1398500</v>
          </cell>
          <cell r="G77">
            <v>551326.54</v>
          </cell>
          <cell r="H77">
            <v>75608.14</v>
          </cell>
          <cell r="I77">
            <v>75608.14</v>
          </cell>
          <cell r="J77">
            <v>70193.14</v>
          </cell>
          <cell r="K77">
            <v>5415</v>
          </cell>
          <cell r="L77">
            <v>5.406373972112978</v>
          </cell>
          <cell r="M77">
            <v>1322891.8600000001</v>
          </cell>
        </row>
        <row r="78">
          <cell r="A78" t="str">
            <v>12.0062.000</v>
          </cell>
          <cell r="B78" t="str">
            <v>12.</v>
          </cell>
          <cell r="C78" t="str">
            <v xml:space="preserve">MANEJO Y MEJORAMIENTO DEL GANADO BOVINO </v>
          </cell>
          <cell r="D78">
            <v>2198002</v>
          </cell>
          <cell r="E78">
            <v>0</v>
          </cell>
          <cell r="F78">
            <v>2198002</v>
          </cell>
          <cell r="G78">
            <v>1161172.6000000001</v>
          </cell>
          <cell r="H78">
            <v>191359</v>
          </cell>
          <cell r="I78">
            <v>191359</v>
          </cell>
          <cell r="J78">
            <v>187749</v>
          </cell>
          <cell r="K78">
            <v>3610</v>
          </cell>
          <cell r="L78">
            <v>8.7060430336278127</v>
          </cell>
          <cell r="M78">
            <v>2006643</v>
          </cell>
        </row>
        <row r="79">
          <cell r="A79" t="str">
            <v>12.0064.000</v>
          </cell>
          <cell r="B79" t="str">
            <v>12.</v>
          </cell>
          <cell r="C79" t="str">
            <v xml:space="preserve">CONST. SISTEMA DE RIEGO CK OCHIS (D6 - </v>
          </cell>
          <cell r="D79">
            <v>3000</v>
          </cell>
          <cell r="E79">
            <v>0</v>
          </cell>
          <cell r="F79">
            <v>3000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3000</v>
          </cell>
        </row>
        <row r="80">
          <cell r="A80" t="str">
            <v>12.0066.000</v>
          </cell>
          <cell r="B80" t="str">
            <v>12.</v>
          </cell>
          <cell r="C80" t="str">
            <v xml:space="preserve">CONST. SISTEMA DE RIEGO TECNIFICADO BELLA </v>
          </cell>
          <cell r="D80">
            <v>580000</v>
          </cell>
          <cell r="E80">
            <v>0</v>
          </cell>
          <cell r="F80">
            <v>580000</v>
          </cell>
          <cell r="G80">
            <v>167833.89</v>
          </cell>
          <cell r="H80">
            <v>101933.89</v>
          </cell>
          <cell r="I80">
            <v>101933.89</v>
          </cell>
          <cell r="J80">
            <v>101933.89</v>
          </cell>
          <cell r="K80">
            <v>0</v>
          </cell>
          <cell r="L80">
            <v>17.574808620689655</v>
          </cell>
          <cell r="M80">
            <v>478066.11</v>
          </cell>
        </row>
        <row r="81">
          <cell r="A81" t="str">
            <v>12.0069.000</v>
          </cell>
          <cell r="B81" t="str">
            <v>12.</v>
          </cell>
          <cell r="C81" t="str">
            <v xml:space="preserve">CONST. ATAJADOS, COCHAS Y SISTEMA DE RIEGO </v>
          </cell>
          <cell r="D81">
            <v>264536</v>
          </cell>
          <cell r="E81">
            <v>0</v>
          </cell>
          <cell r="F81">
            <v>264536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264536</v>
          </cell>
        </row>
        <row r="82">
          <cell r="A82" t="str">
            <v>12.0072.000</v>
          </cell>
          <cell r="B82" t="str">
            <v>12.</v>
          </cell>
          <cell r="C82" t="str">
            <v xml:space="preserve">CONST. SISTEMA DE RIEGO RODEO - PEÑA </v>
          </cell>
          <cell r="D82">
            <v>3000</v>
          </cell>
          <cell r="E82">
            <v>0</v>
          </cell>
          <cell r="F82">
            <v>3000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3000</v>
          </cell>
        </row>
        <row r="83">
          <cell r="A83" t="str">
            <v>12.0073.000</v>
          </cell>
          <cell r="B83" t="str">
            <v>12.</v>
          </cell>
          <cell r="C83" t="str">
            <v xml:space="preserve">IMPLEM. DE HUERTOS URBANOS BAJO CUBIERTA </v>
          </cell>
          <cell r="D83">
            <v>702352</v>
          </cell>
          <cell r="E83">
            <v>0</v>
          </cell>
          <cell r="F83">
            <v>702352</v>
          </cell>
          <cell r="G83">
            <v>433632.15</v>
          </cell>
          <cell r="H83">
            <v>58925.35</v>
          </cell>
          <cell r="I83">
            <v>58925.35</v>
          </cell>
          <cell r="J83">
            <v>51705.35</v>
          </cell>
          <cell r="K83">
            <v>7220</v>
          </cell>
          <cell r="L83">
            <v>8.3897176914139919</v>
          </cell>
          <cell r="M83">
            <v>643426.65</v>
          </cell>
        </row>
        <row r="84">
          <cell r="A84" t="str">
            <v>12.0075.000</v>
          </cell>
          <cell r="B84" t="str">
            <v>12.</v>
          </cell>
          <cell r="C84" t="str">
            <v xml:space="preserve">IMPLEM. Y DESARROLLO DEL COMPLEJO </v>
          </cell>
          <cell r="D84">
            <v>1656601</v>
          </cell>
          <cell r="E84">
            <v>0</v>
          </cell>
          <cell r="F84">
            <v>1656601</v>
          </cell>
          <cell r="G84">
            <v>1028306.43</v>
          </cell>
          <cell r="H84">
            <v>26484.03</v>
          </cell>
          <cell r="I84">
            <v>26484.03</v>
          </cell>
          <cell r="J84">
            <v>26484.03</v>
          </cell>
          <cell r="K84">
            <v>0</v>
          </cell>
          <cell r="L84">
            <v>1.5986969704835383</v>
          </cell>
          <cell r="M84">
            <v>1630116.97</v>
          </cell>
        </row>
        <row r="85">
          <cell r="A85" t="str">
            <v>12.0077.000</v>
          </cell>
          <cell r="B85" t="str">
            <v>12.</v>
          </cell>
          <cell r="C85" t="str">
            <v xml:space="preserve">IMPLEM. CENTRO DE INVESTIGACION E </v>
          </cell>
          <cell r="D85">
            <v>812692</v>
          </cell>
          <cell r="E85">
            <v>0</v>
          </cell>
          <cell r="F85">
            <v>812692</v>
          </cell>
          <cell r="G85">
            <v>160713.60999999999</v>
          </cell>
          <cell r="H85">
            <v>49627.61</v>
          </cell>
          <cell r="I85">
            <v>49627.61</v>
          </cell>
          <cell r="J85">
            <v>47822.61</v>
          </cell>
          <cell r="K85">
            <v>1805</v>
          </cell>
          <cell r="L85">
            <v>6.106570508876672</v>
          </cell>
          <cell r="M85">
            <v>763064.39</v>
          </cell>
        </row>
        <row r="86">
          <cell r="A86" t="str">
            <v>12.0078.000</v>
          </cell>
          <cell r="B86" t="str">
            <v>12.</v>
          </cell>
          <cell r="C86" t="str">
            <v xml:space="preserve">CONST. PRESA PARA SIST. DE RIEGO LAGUNILLAS </v>
          </cell>
          <cell r="D86">
            <v>201482</v>
          </cell>
          <cell r="E86">
            <v>57368</v>
          </cell>
          <cell r="F86">
            <v>258850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258850</v>
          </cell>
        </row>
        <row r="87">
          <cell r="A87" t="str">
            <v>12.0079.000</v>
          </cell>
          <cell r="B87" t="str">
            <v>12.</v>
          </cell>
          <cell r="C87" t="str">
            <v xml:space="preserve">CONST. PRESA PARA SIST. DE RIEGO CABRERIA </v>
          </cell>
          <cell r="D87">
            <v>2649987</v>
          </cell>
          <cell r="E87">
            <v>562064</v>
          </cell>
          <cell r="F87">
            <v>3212051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3212051</v>
          </cell>
        </row>
        <row r="88">
          <cell r="A88" t="str">
            <v>12.0080.000</v>
          </cell>
          <cell r="B88" t="str">
            <v>12.</v>
          </cell>
          <cell r="C88" t="str">
            <v>CONST. SIST. DE RIEGO NOGALES (EL VILLAR)</v>
          </cell>
          <cell r="D88">
            <v>0</v>
          </cell>
          <cell r="E88">
            <v>559842.25</v>
          </cell>
          <cell r="F88">
            <v>559842.25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559842.25</v>
          </cell>
        </row>
        <row r="89">
          <cell r="A89" t="str">
            <v>12.0081.000</v>
          </cell>
          <cell r="B89" t="str">
            <v>12.</v>
          </cell>
          <cell r="C89" t="str">
            <v xml:space="preserve">MEJ. SIST. DE RIEGO CHAÑARHUAYCO SAN </v>
          </cell>
          <cell r="D89">
            <v>0</v>
          </cell>
          <cell r="E89">
            <v>45821.69</v>
          </cell>
          <cell r="F89">
            <v>45821.69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45821.69</v>
          </cell>
        </row>
        <row r="90">
          <cell r="A90" t="str">
            <v>12.0082.000</v>
          </cell>
          <cell r="B90" t="str">
            <v>12.</v>
          </cell>
          <cell r="C90" t="str">
            <v xml:space="preserve">CONST. PRESA PARA SIST. DE RIEGO TIMBOYCITO </v>
          </cell>
          <cell r="D90">
            <v>5338</v>
          </cell>
          <cell r="E90">
            <v>521729.39</v>
          </cell>
          <cell r="F90">
            <v>527067.39</v>
          </cell>
          <cell r="G90">
            <v>401531.39</v>
          </cell>
          <cell r="H90">
            <v>401531.39</v>
          </cell>
          <cell r="I90">
            <v>401531.39</v>
          </cell>
          <cell r="J90">
            <v>401531.39</v>
          </cell>
          <cell r="K90">
            <v>0</v>
          </cell>
          <cell r="L90">
            <v>76.182172833724351</v>
          </cell>
          <cell r="M90">
            <v>125536</v>
          </cell>
        </row>
        <row r="91">
          <cell r="A91" t="str">
            <v>12.0083.000</v>
          </cell>
          <cell r="B91" t="str">
            <v>12.</v>
          </cell>
          <cell r="C91" t="str">
            <v xml:space="preserve">CONST. PRESA PARA SIST. DE RIEGO LAMPAZOS </v>
          </cell>
          <cell r="D91">
            <v>276912</v>
          </cell>
          <cell r="E91">
            <v>59731.360000000001</v>
          </cell>
          <cell r="F91">
            <v>336643.36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336643.36</v>
          </cell>
        </row>
        <row r="92">
          <cell r="A92" t="str">
            <v>12.0085.000</v>
          </cell>
          <cell r="B92" t="str">
            <v>12.</v>
          </cell>
          <cell r="C92" t="str">
            <v xml:space="preserve">CONST. PRESA PARA SIST. DE RIEGO LAGUNILLAS </v>
          </cell>
          <cell r="D92">
            <v>176038</v>
          </cell>
          <cell r="E92">
            <v>178957</v>
          </cell>
          <cell r="F92">
            <v>354995</v>
          </cell>
          <cell r="G92">
            <v>98723.43</v>
          </cell>
          <cell r="H92">
            <v>98723.43</v>
          </cell>
          <cell r="I92">
            <v>98723.43</v>
          </cell>
          <cell r="J92">
            <v>98723.43</v>
          </cell>
          <cell r="K92">
            <v>0</v>
          </cell>
          <cell r="L92">
            <v>27.809808588853365</v>
          </cell>
          <cell r="M92">
            <v>256271.57</v>
          </cell>
        </row>
        <row r="93">
          <cell r="A93" t="str">
            <v>12.0086.000</v>
          </cell>
          <cell r="B93" t="str">
            <v>12.</v>
          </cell>
          <cell r="C93" t="str">
            <v xml:space="preserve">CONST. SIST. DE RIEGO HUALLATAYOJ (VILLA </v>
          </cell>
          <cell r="D93">
            <v>0</v>
          </cell>
          <cell r="E93">
            <v>8854</v>
          </cell>
          <cell r="F93">
            <v>8854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8854</v>
          </cell>
        </row>
        <row r="94">
          <cell r="A94" t="str">
            <v>12.0087.000</v>
          </cell>
          <cell r="B94" t="str">
            <v>12.</v>
          </cell>
          <cell r="C94" t="str">
            <v xml:space="preserve">CONST. SIST. DE RIEGO PENTIRENDA Y KARATINDY </v>
          </cell>
          <cell r="D94">
            <v>0</v>
          </cell>
          <cell r="E94">
            <v>946</v>
          </cell>
          <cell r="F94">
            <v>946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946</v>
          </cell>
        </row>
        <row r="95">
          <cell r="A95" t="str">
            <v>12.0088.000</v>
          </cell>
          <cell r="B95" t="str">
            <v>12.</v>
          </cell>
          <cell r="C95" t="str">
            <v xml:space="preserve">CONST. PRESA PARA SIST. DE RIEGO SAN </v>
          </cell>
          <cell r="D95">
            <v>107370</v>
          </cell>
          <cell r="E95">
            <v>27074</v>
          </cell>
          <cell r="F95">
            <v>134444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134444</v>
          </cell>
        </row>
        <row r="96">
          <cell r="A96" t="str">
            <v>12.0089.000</v>
          </cell>
          <cell r="B96" t="str">
            <v>12.</v>
          </cell>
          <cell r="C96" t="str">
            <v xml:space="preserve">CONST. PRESA PARA SIST. DE RIEGO KOTA </v>
          </cell>
          <cell r="D96">
            <v>104240</v>
          </cell>
          <cell r="E96">
            <v>2850</v>
          </cell>
          <cell r="F96">
            <v>107090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107090</v>
          </cell>
        </row>
        <row r="97">
          <cell r="A97" t="str">
            <v>12.0090.000</v>
          </cell>
          <cell r="B97" t="str">
            <v>12.</v>
          </cell>
          <cell r="C97" t="str">
            <v xml:space="preserve">CONST. PRESA PARA SIST. DE RIEGO CALAVERA - </v>
          </cell>
          <cell r="D97">
            <v>978</v>
          </cell>
          <cell r="E97">
            <v>8365</v>
          </cell>
          <cell r="F97">
            <v>9343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9343</v>
          </cell>
        </row>
        <row r="98">
          <cell r="A98" t="str">
            <v>12.0091.000</v>
          </cell>
          <cell r="B98" t="str">
            <v>12.</v>
          </cell>
          <cell r="C98" t="str">
            <v xml:space="preserve">CONST. PRESA PARA SIST. DE RIEGO SUNDURWASI </v>
          </cell>
          <cell r="D98">
            <v>0</v>
          </cell>
          <cell r="E98">
            <v>317293.51</v>
          </cell>
          <cell r="F98">
            <v>317293.51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317293.51</v>
          </cell>
        </row>
        <row r="99">
          <cell r="A99" t="str">
            <v>12.0092.000</v>
          </cell>
          <cell r="B99" t="str">
            <v>12.</v>
          </cell>
          <cell r="C99" t="str">
            <v xml:space="preserve">CONST. SIST. DE RIEGO QUIRUSILLAS PAMPAS </v>
          </cell>
          <cell r="D99">
            <v>0</v>
          </cell>
          <cell r="E99">
            <v>47727</v>
          </cell>
          <cell r="F99">
            <v>47727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47727</v>
          </cell>
        </row>
        <row r="100">
          <cell r="A100" t="str">
            <v>12.0093.000</v>
          </cell>
          <cell r="B100" t="str">
            <v>12.</v>
          </cell>
          <cell r="C100" t="str">
            <v xml:space="preserve">CONST. PRESA PARA SISTEMA DE RIEGO </v>
          </cell>
          <cell r="D100">
            <v>121427</v>
          </cell>
          <cell r="E100">
            <v>576926.27</v>
          </cell>
          <cell r="F100">
            <v>698353.27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698353.27</v>
          </cell>
        </row>
        <row r="101">
          <cell r="A101" t="str">
            <v>12.0095.000</v>
          </cell>
          <cell r="B101" t="str">
            <v>12.</v>
          </cell>
          <cell r="C101" t="str">
            <v xml:space="preserve">CONST. SISTEMA DE RIEGO JAILIA FASE III (VILLA </v>
          </cell>
          <cell r="D101">
            <v>0</v>
          </cell>
          <cell r="E101">
            <v>11568.08</v>
          </cell>
          <cell r="F101">
            <v>11568.08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11568.08</v>
          </cell>
        </row>
        <row r="102">
          <cell r="A102" t="str">
            <v>12.0096.000</v>
          </cell>
          <cell r="B102" t="str">
            <v>12.</v>
          </cell>
          <cell r="C102" t="str">
            <v xml:space="preserve">CONST. PRESA PARA SIST. DE RIEGO KAINAKAS </v>
          </cell>
          <cell r="D102">
            <v>0</v>
          </cell>
          <cell r="E102">
            <v>17849</v>
          </cell>
          <cell r="F102">
            <v>17849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17849</v>
          </cell>
        </row>
        <row r="103">
          <cell r="A103" t="str">
            <v>12.0097.000</v>
          </cell>
          <cell r="B103" t="str">
            <v>12.</v>
          </cell>
          <cell r="C103" t="str">
            <v>CONST. SIST. DE RIEGO AMANCAYA (SOPACHUY)</v>
          </cell>
          <cell r="D103">
            <v>0</v>
          </cell>
          <cell r="E103">
            <v>6697</v>
          </cell>
          <cell r="F103">
            <v>6697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6697</v>
          </cell>
        </row>
        <row r="104">
          <cell r="A104" t="str">
            <v>12.0098.000</v>
          </cell>
          <cell r="B104" t="str">
            <v>12.</v>
          </cell>
          <cell r="C104" t="str">
            <v xml:space="preserve">CONST. PRESA PARA SIST. DE RIEGO RODEO EL </v>
          </cell>
          <cell r="D104">
            <v>833438</v>
          </cell>
          <cell r="E104">
            <v>268852.71999999997</v>
          </cell>
          <cell r="F104">
            <v>1102290.72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1102290.72</v>
          </cell>
        </row>
        <row r="105">
          <cell r="A105" t="str">
            <v>12.0099.000</v>
          </cell>
          <cell r="B105" t="str">
            <v>12.</v>
          </cell>
          <cell r="C105" t="str">
            <v xml:space="preserve">CONST. PRESA PARA SIST. DE RIEGO MOROMARCA </v>
          </cell>
          <cell r="D105">
            <v>0</v>
          </cell>
          <cell r="E105">
            <v>42251.53</v>
          </cell>
          <cell r="F105">
            <v>42251.53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42251.53</v>
          </cell>
        </row>
        <row r="106">
          <cell r="A106" t="str">
            <v>12.0101.000</v>
          </cell>
          <cell r="B106" t="str">
            <v>12.</v>
          </cell>
          <cell r="C106" t="str">
            <v xml:space="preserve">CONST. MICROPRESA PARA SIST. DE RIEGO NUEVO </v>
          </cell>
          <cell r="D106">
            <v>0</v>
          </cell>
          <cell r="E106">
            <v>120231</v>
          </cell>
          <cell r="F106">
            <v>120231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120231</v>
          </cell>
        </row>
        <row r="107">
          <cell r="A107" t="str">
            <v>12.0102.000</v>
          </cell>
          <cell r="B107" t="str">
            <v>12.</v>
          </cell>
          <cell r="C107" t="str">
            <v xml:space="preserve">CONST. REPRESA PARA SIST. DE RIEGO RUDITAYOJ </v>
          </cell>
          <cell r="D107">
            <v>2463</v>
          </cell>
          <cell r="E107">
            <v>26828</v>
          </cell>
          <cell r="F107">
            <v>29291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29291</v>
          </cell>
        </row>
        <row r="108">
          <cell r="A108" t="str">
            <v>12.0103.000</v>
          </cell>
          <cell r="B108" t="str">
            <v>12.</v>
          </cell>
          <cell r="C108" t="str">
            <v xml:space="preserve">CONST. PRESA PARA SISTEMA DE RIEGO OCURI </v>
          </cell>
          <cell r="D108">
            <v>0</v>
          </cell>
          <cell r="E108">
            <v>335904</v>
          </cell>
          <cell r="F108">
            <v>335904</v>
          </cell>
          <cell r="G108">
            <v>250000</v>
          </cell>
          <cell r="H108">
            <v>250000</v>
          </cell>
          <cell r="I108">
            <v>250000</v>
          </cell>
          <cell r="J108">
            <v>250000</v>
          </cell>
          <cell r="K108">
            <v>0</v>
          </cell>
          <cell r="L108">
            <v>74.426026483757269</v>
          </cell>
          <cell r="M108">
            <v>85904</v>
          </cell>
        </row>
        <row r="109">
          <cell r="A109" t="str">
            <v>12.0104.000</v>
          </cell>
          <cell r="B109" t="str">
            <v>12.</v>
          </cell>
          <cell r="C109" t="str">
            <v xml:space="preserve">MEJ. Y AMPLIACION POR BOMBEO SISTEMA DE </v>
          </cell>
          <cell r="D109">
            <v>600000</v>
          </cell>
          <cell r="E109">
            <v>0</v>
          </cell>
          <cell r="F109">
            <v>600000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600000</v>
          </cell>
        </row>
        <row r="110">
          <cell r="A110" t="str">
            <v>12.0105.000</v>
          </cell>
          <cell r="B110" t="str">
            <v>12.</v>
          </cell>
          <cell r="C110" t="str">
            <v>CONST. SIST. RIEGO COLLPA (SAN LUCAS)</v>
          </cell>
          <cell r="D110">
            <v>4032110</v>
          </cell>
          <cell r="E110">
            <v>0</v>
          </cell>
          <cell r="F110">
            <v>4032110</v>
          </cell>
          <cell r="G110">
            <v>1705586.79</v>
          </cell>
          <cell r="H110">
            <v>1705586.79</v>
          </cell>
          <cell r="I110">
            <v>1705586.79</v>
          </cell>
          <cell r="J110">
            <v>1705586.79</v>
          </cell>
          <cell r="K110">
            <v>0</v>
          </cell>
          <cell r="L110">
            <v>42.300105651879534</v>
          </cell>
          <cell r="M110">
            <v>2326523.21</v>
          </cell>
        </row>
        <row r="111">
          <cell r="A111" t="str">
            <v>12.0106.000</v>
          </cell>
          <cell r="B111" t="str">
            <v>12.</v>
          </cell>
          <cell r="C111" t="str">
            <v xml:space="preserve">CONST. PRESA Y SIST. RIEGO MOJOTORILLO </v>
          </cell>
          <cell r="D111">
            <v>4807976</v>
          </cell>
          <cell r="E111">
            <v>0</v>
          </cell>
          <cell r="F111">
            <v>4807976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4807976</v>
          </cell>
        </row>
        <row r="112">
          <cell r="A112" t="str">
            <v>12.0107.000</v>
          </cell>
          <cell r="B112" t="str">
            <v>12.</v>
          </cell>
          <cell r="C112" t="str">
            <v>CONST. SIST. RIEGO PILAYA (CULPINA)</v>
          </cell>
          <cell r="D112">
            <v>1565092</v>
          </cell>
          <cell r="E112">
            <v>115502</v>
          </cell>
          <cell r="F112">
            <v>1680594</v>
          </cell>
          <cell r="G112">
            <v>293543.71000000002</v>
          </cell>
          <cell r="H112">
            <v>293543.71000000002</v>
          </cell>
          <cell r="I112">
            <v>293543.71000000002</v>
          </cell>
          <cell r="J112">
            <v>293543.71000000002</v>
          </cell>
          <cell r="K112">
            <v>0</v>
          </cell>
          <cell r="L112">
            <v>17.466664167550285</v>
          </cell>
          <cell r="M112">
            <v>1387050.29</v>
          </cell>
        </row>
        <row r="113">
          <cell r="A113" t="str">
            <v>12.0108.000</v>
          </cell>
          <cell r="B113" t="str">
            <v>12.</v>
          </cell>
          <cell r="C113" t="str">
            <v xml:space="preserve">CONST. PRESA Y SIST. RIEGO CAÑAHUAYCO (EL </v>
          </cell>
          <cell r="D113">
            <v>4620799</v>
          </cell>
          <cell r="E113">
            <v>0</v>
          </cell>
          <cell r="F113">
            <v>4620799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4620799</v>
          </cell>
        </row>
        <row r="114">
          <cell r="A114" t="str">
            <v>12.0109.000</v>
          </cell>
          <cell r="B114" t="str">
            <v>12.</v>
          </cell>
          <cell r="C114" t="str">
            <v xml:space="preserve">AMPL. SIST. RIEGO SAN  JUAN DEL ORO (LAS </v>
          </cell>
          <cell r="D114">
            <v>2666853</v>
          </cell>
          <cell r="E114">
            <v>60369</v>
          </cell>
          <cell r="F114">
            <v>2727222</v>
          </cell>
          <cell r="G114">
            <v>1008464.08</v>
          </cell>
          <cell r="H114">
            <v>1008464.08</v>
          </cell>
          <cell r="I114">
            <v>1008464.08</v>
          </cell>
          <cell r="J114">
            <v>1008464.08</v>
          </cell>
          <cell r="K114">
            <v>0</v>
          </cell>
          <cell r="L114">
            <v>36.977704051962036</v>
          </cell>
          <cell r="M114">
            <v>1718757.92</v>
          </cell>
        </row>
        <row r="115">
          <cell r="A115" t="str">
            <v>12.0110.000</v>
          </cell>
          <cell r="B115" t="str">
            <v>12.</v>
          </cell>
          <cell r="C115" t="str">
            <v xml:space="preserve">CONST. PRESA Y SIST. RIEGO ASTILLERO </v>
          </cell>
          <cell r="D115">
            <v>3051936</v>
          </cell>
          <cell r="E115">
            <v>0</v>
          </cell>
          <cell r="F115">
            <v>3051936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3051936</v>
          </cell>
        </row>
        <row r="116">
          <cell r="A116" t="str">
            <v>12.0111.000</v>
          </cell>
          <cell r="B116" t="str">
            <v>12.</v>
          </cell>
          <cell r="C116" t="str">
            <v>CONST. PRESA Y SIST. RIEGO PUNILLA (SUCRE)</v>
          </cell>
          <cell r="D116">
            <v>10312816</v>
          </cell>
          <cell r="E116">
            <v>0</v>
          </cell>
          <cell r="F116">
            <v>10312816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10312816</v>
          </cell>
        </row>
        <row r="117">
          <cell r="A117" t="str">
            <v>12.0112.000</v>
          </cell>
          <cell r="B117" t="str">
            <v>12.</v>
          </cell>
          <cell r="C117" t="str">
            <v xml:space="preserve">AMPL. SIST. RIEGO CUEVAS JARCA MAYU </v>
          </cell>
          <cell r="D117">
            <v>1600176</v>
          </cell>
          <cell r="E117">
            <v>54512</v>
          </cell>
          <cell r="F117">
            <v>1654688</v>
          </cell>
          <cell r="G117">
            <v>29103.42</v>
          </cell>
          <cell r="H117">
            <v>29103.42</v>
          </cell>
          <cell r="I117">
            <v>29103.42</v>
          </cell>
          <cell r="J117">
            <v>29103.42</v>
          </cell>
          <cell r="K117">
            <v>0</v>
          </cell>
          <cell r="L117">
            <v>1.7588463807074204</v>
          </cell>
          <cell r="M117">
            <v>1625584.58</v>
          </cell>
        </row>
        <row r="118">
          <cell r="A118" t="str">
            <v>12.0113.000</v>
          </cell>
          <cell r="B118" t="str">
            <v>12.</v>
          </cell>
          <cell r="C118" t="str">
            <v>CONST. SIST. RIEGO PUCARA TOMINA (TOMINA)</v>
          </cell>
          <cell r="D118">
            <v>1652485</v>
          </cell>
          <cell r="E118">
            <v>60045</v>
          </cell>
          <cell r="F118">
            <v>1712530</v>
          </cell>
          <cell r="G118">
            <v>32057.1</v>
          </cell>
          <cell r="H118">
            <v>32057.1</v>
          </cell>
          <cell r="I118">
            <v>32057.1</v>
          </cell>
          <cell r="J118">
            <v>32057.1</v>
          </cell>
          <cell r="K118">
            <v>0</v>
          </cell>
          <cell r="L118">
            <v>1.8719146525900277</v>
          </cell>
          <cell r="M118">
            <v>1680472.9</v>
          </cell>
        </row>
        <row r="119">
          <cell r="A119" t="str">
            <v>12.0114.000</v>
          </cell>
          <cell r="B119" t="str">
            <v>12.</v>
          </cell>
          <cell r="C119" t="str">
            <v>AMPL. SIST. RIEGO CHARPAXI (VILLA ABECIA)</v>
          </cell>
          <cell r="D119">
            <v>1432035</v>
          </cell>
          <cell r="E119">
            <v>34934</v>
          </cell>
          <cell r="F119">
            <v>1466969</v>
          </cell>
          <cell r="G119">
            <v>317990.93</v>
          </cell>
          <cell r="H119">
            <v>317990.93</v>
          </cell>
          <cell r="I119">
            <v>317990.93</v>
          </cell>
          <cell r="J119">
            <v>317990.93</v>
          </cell>
          <cell r="K119">
            <v>0</v>
          </cell>
          <cell r="L119">
            <v>21.676731410138864</v>
          </cell>
          <cell r="M119">
            <v>1148978.07</v>
          </cell>
        </row>
        <row r="120">
          <cell r="A120" t="str">
            <v>12.0115.000</v>
          </cell>
          <cell r="B120" t="str">
            <v>12.</v>
          </cell>
          <cell r="C120" t="str">
            <v xml:space="preserve">CONST. PRESA Y SIST. RIEGO LIMABAMBA CENTRO </v>
          </cell>
          <cell r="D120">
            <v>3261342</v>
          </cell>
          <cell r="E120">
            <v>0</v>
          </cell>
          <cell r="F120">
            <v>3261342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3261342</v>
          </cell>
        </row>
        <row r="121">
          <cell r="A121" t="str">
            <v>12.0116.000</v>
          </cell>
          <cell r="B121" t="str">
            <v>12.</v>
          </cell>
          <cell r="C121" t="str">
            <v xml:space="preserve">CONST. PRESA Y SIST. RIEGO ARPAJA BAJA (VILLA </v>
          </cell>
          <cell r="D121">
            <v>6311081</v>
          </cell>
          <cell r="E121">
            <v>0</v>
          </cell>
          <cell r="F121">
            <v>6311081</v>
          </cell>
          <cell r="G121">
            <v>938219.44</v>
          </cell>
          <cell r="H121">
            <v>938219.44</v>
          </cell>
          <cell r="I121">
            <v>938219.44</v>
          </cell>
          <cell r="J121">
            <v>938219.44</v>
          </cell>
          <cell r="K121">
            <v>0</v>
          </cell>
          <cell r="L121">
            <v>14.866224027230833</v>
          </cell>
          <cell r="M121">
            <v>5372861.5599999996</v>
          </cell>
        </row>
        <row r="122">
          <cell r="A122" t="str">
            <v>12.0117.000</v>
          </cell>
          <cell r="B122" t="str">
            <v>12.</v>
          </cell>
          <cell r="C122" t="str">
            <v>CONST. PRESA Y SIST. RIEGO PULQUI  (YOTALA)</v>
          </cell>
          <cell r="D122">
            <v>5121808</v>
          </cell>
          <cell r="E122">
            <v>0</v>
          </cell>
          <cell r="F122">
            <v>5121808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5121808</v>
          </cell>
        </row>
        <row r="123">
          <cell r="A123" t="str">
            <v>12.0118.000</v>
          </cell>
          <cell r="B123" t="str">
            <v>12.</v>
          </cell>
          <cell r="C123" t="str">
            <v>CONST. SIST. RIEGO CHAVARRIA (CAMARGO)</v>
          </cell>
          <cell r="D123">
            <v>899927</v>
          </cell>
          <cell r="E123">
            <v>0</v>
          </cell>
          <cell r="F123">
            <v>899927</v>
          </cell>
          <cell r="G123">
            <v>397090.66</v>
          </cell>
          <cell r="H123">
            <v>397090.66</v>
          </cell>
          <cell r="I123">
            <v>397090.66</v>
          </cell>
          <cell r="J123">
            <v>397090.66</v>
          </cell>
          <cell r="K123">
            <v>0</v>
          </cell>
          <cell r="L123">
            <v>44.124763453035634</v>
          </cell>
          <cell r="M123">
            <v>502836.34</v>
          </cell>
        </row>
        <row r="124">
          <cell r="A124" t="str">
            <v>12.0119.000</v>
          </cell>
          <cell r="B124" t="str">
            <v>12.</v>
          </cell>
          <cell r="C124" t="str">
            <v>CONST. PRESA Y SIST. RIEGO AYRAMPO (ZUDAÑEZ)</v>
          </cell>
          <cell r="D124">
            <v>5162754</v>
          </cell>
          <cell r="E124">
            <v>0</v>
          </cell>
          <cell r="F124">
            <v>5162754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5162754</v>
          </cell>
        </row>
        <row r="125">
          <cell r="A125" t="str">
            <v>12.0120.000</v>
          </cell>
          <cell r="B125" t="str">
            <v>12.</v>
          </cell>
          <cell r="C125" t="str">
            <v xml:space="preserve">CONST. PRESA Y SIST. RIEGO MISKA MAYU </v>
          </cell>
          <cell r="D125">
            <v>4739592</v>
          </cell>
          <cell r="E125">
            <v>0</v>
          </cell>
          <cell r="F125">
            <v>4739592</v>
          </cell>
          <cell r="G125">
            <v>296953.18</v>
          </cell>
          <cell r="H125">
            <v>296953.18</v>
          </cell>
          <cell r="I125">
            <v>296953.18</v>
          </cell>
          <cell r="J125">
            <v>296953.18</v>
          </cell>
          <cell r="K125">
            <v>0</v>
          </cell>
          <cell r="L125">
            <v>6.2653743191397062</v>
          </cell>
          <cell r="M125">
            <v>4442638.82</v>
          </cell>
        </row>
        <row r="126">
          <cell r="A126" t="str">
            <v>12.0121.000</v>
          </cell>
          <cell r="B126" t="str">
            <v>12.</v>
          </cell>
          <cell r="C126" t="str">
            <v>CONST. SIST. RIEGO LIMONAL (MONTEAGUDO)</v>
          </cell>
          <cell r="D126">
            <v>2246090</v>
          </cell>
          <cell r="E126">
            <v>27914</v>
          </cell>
          <cell r="F126">
            <v>2274004</v>
          </cell>
          <cell r="G126">
            <v>1139710.98</v>
          </cell>
          <cell r="H126">
            <v>1139710.98</v>
          </cell>
          <cell r="I126">
            <v>1139710.98</v>
          </cell>
          <cell r="J126">
            <v>1139710.98</v>
          </cell>
          <cell r="K126">
            <v>0</v>
          </cell>
          <cell r="L126">
            <v>50.119128198543187</v>
          </cell>
          <cell r="M126">
            <v>1134293.02</v>
          </cell>
        </row>
        <row r="127">
          <cell r="A127" t="str">
            <v>12.0122.000</v>
          </cell>
          <cell r="B127" t="str">
            <v>12.</v>
          </cell>
          <cell r="C127" t="str">
            <v>CONST. CANALES RIEGO INCAHUASI (INCAHUASI)</v>
          </cell>
          <cell r="D127">
            <v>6226792</v>
          </cell>
          <cell r="E127">
            <v>0</v>
          </cell>
          <cell r="F127">
            <v>6226792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6226792</v>
          </cell>
        </row>
        <row r="128">
          <cell r="A128" t="str">
            <v>12.0123.000</v>
          </cell>
          <cell r="B128" t="str">
            <v>12.</v>
          </cell>
          <cell r="C128" t="str">
            <v xml:space="preserve">CONST. SIST. RIEGO TRAMPA MAYU (VILLA </v>
          </cell>
          <cell r="D128">
            <v>1544669</v>
          </cell>
          <cell r="E128">
            <v>17224</v>
          </cell>
          <cell r="F128">
            <v>1561893</v>
          </cell>
          <cell r="G128">
            <v>221547.21</v>
          </cell>
          <cell r="H128">
            <v>221547.21</v>
          </cell>
          <cell r="I128">
            <v>221547.21</v>
          </cell>
          <cell r="J128">
            <v>221547.21</v>
          </cell>
          <cell r="K128">
            <v>0</v>
          </cell>
          <cell r="L128">
            <v>14.184531846931897</v>
          </cell>
          <cell r="M128">
            <v>1340345.79</v>
          </cell>
        </row>
        <row r="129">
          <cell r="A129" t="str">
            <v>12.0124.000</v>
          </cell>
          <cell r="B129" t="str">
            <v>12.</v>
          </cell>
          <cell r="C129" t="str">
            <v>CONST. SIST. RIEGO SOROMA (ICLA)</v>
          </cell>
          <cell r="D129">
            <v>887651</v>
          </cell>
          <cell r="E129">
            <v>26199</v>
          </cell>
          <cell r="F129">
            <v>913850</v>
          </cell>
          <cell r="G129">
            <v>494559.94</v>
          </cell>
          <cell r="H129">
            <v>494559.94</v>
          </cell>
          <cell r="I129">
            <v>494559.94</v>
          </cell>
          <cell r="J129">
            <v>494559.94</v>
          </cell>
          <cell r="K129">
            <v>0</v>
          </cell>
          <cell r="L129">
            <v>54.118284182305629</v>
          </cell>
          <cell r="M129">
            <v>419290.06</v>
          </cell>
        </row>
        <row r="130">
          <cell r="A130" t="str">
            <v>12.0125.000</v>
          </cell>
          <cell r="B130" t="str">
            <v>12.</v>
          </cell>
          <cell r="C130" t="str">
            <v xml:space="preserve">CONST. PRESA Y SIST. RIEGO LA CORDILLERA </v>
          </cell>
          <cell r="D130">
            <v>3353414</v>
          </cell>
          <cell r="E130">
            <v>0</v>
          </cell>
          <cell r="F130">
            <v>3353414</v>
          </cell>
          <cell r="G130">
            <v>413707.88</v>
          </cell>
          <cell r="H130">
            <v>413707.88</v>
          </cell>
          <cell r="I130">
            <v>413707.88</v>
          </cell>
          <cell r="J130">
            <v>413707.88</v>
          </cell>
          <cell r="K130">
            <v>0</v>
          </cell>
          <cell r="L130">
            <v>12.336916348533167</v>
          </cell>
          <cell r="M130">
            <v>2939706.12</v>
          </cell>
        </row>
        <row r="131">
          <cell r="A131" t="str">
            <v>12.0126.000</v>
          </cell>
          <cell r="B131" t="str">
            <v>12.</v>
          </cell>
          <cell r="C131" t="str">
            <v>CONST. SIST. RIEGO MARIQUILLA (POROMA)</v>
          </cell>
          <cell r="D131">
            <v>1725549</v>
          </cell>
          <cell r="E131">
            <v>90406</v>
          </cell>
          <cell r="F131">
            <v>1815955</v>
          </cell>
          <cell r="G131">
            <v>308601.03000000003</v>
          </cell>
          <cell r="H131">
            <v>308601.03000000003</v>
          </cell>
          <cell r="I131">
            <v>308601.03000000003</v>
          </cell>
          <cell r="J131">
            <v>308601.03000000003</v>
          </cell>
          <cell r="K131">
            <v>0</v>
          </cell>
          <cell r="L131">
            <v>16.993869892150411</v>
          </cell>
          <cell r="M131">
            <v>1507353.97</v>
          </cell>
        </row>
        <row r="132">
          <cell r="A132" t="str">
            <v>12.0127.000</v>
          </cell>
          <cell r="B132" t="str">
            <v>12.</v>
          </cell>
          <cell r="C132" t="str">
            <v xml:space="preserve">CONST. SIST. DE RIEGO ARRAYAN (VILLA VACA </v>
          </cell>
          <cell r="D132">
            <v>91272</v>
          </cell>
          <cell r="E132">
            <v>537109</v>
          </cell>
          <cell r="F132">
            <v>628381</v>
          </cell>
          <cell r="G132">
            <v>580838.40000000002</v>
          </cell>
          <cell r="H132">
            <v>580838.40000000002</v>
          </cell>
          <cell r="I132">
            <v>580838.40000000002</v>
          </cell>
          <cell r="J132">
            <v>580838.40000000002</v>
          </cell>
          <cell r="K132">
            <v>0</v>
          </cell>
          <cell r="L132">
            <v>92.434112425423436</v>
          </cell>
          <cell r="M132">
            <v>47542.6</v>
          </cell>
        </row>
        <row r="133">
          <cell r="A133" t="str">
            <v>12.0128.000</v>
          </cell>
          <cell r="B133" t="str">
            <v>12.</v>
          </cell>
          <cell r="C133" t="str">
            <v>CONST. REPRESA EL TRANQUE GRANDE (CULPINA)</v>
          </cell>
          <cell r="D133">
            <v>1000</v>
          </cell>
          <cell r="E133">
            <v>0</v>
          </cell>
          <cell r="F133">
            <v>1000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1000</v>
          </cell>
        </row>
        <row r="134">
          <cell r="A134" t="str">
            <v>12.0129.000</v>
          </cell>
          <cell r="B134" t="str">
            <v>12.</v>
          </cell>
          <cell r="C134" t="str">
            <v xml:space="preserve">CONST. PRESA PARA SIST. DE RIEGO HUASA </v>
          </cell>
          <cell r="D134">
            <v>0</v>
          </cell>
          <cell r="E134">
            <v>8903.7199999999993</v>
          </cell>
          <cell r="F134">
            <v>8903.7199999999993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8903.7199999999993</v>
          </cell>
        </row>
        <row r="135">
          <cell r="A135" t="str">
            <v/>
          </cell>
          <cell r="B135" t="str">
            <v>Total 12</v>
          </cell>
          <cell r="C135"/>
          <cell r="D135">
            <v>117387357</v>
          </cell>
          <cell r="E135">
            <v>4838848.5200000005</v>
          </cell>
          <cell r="F135">
            <v>122226205.52</v>
          </cell>
          <cell r="G135">
            <v>18758038.239999998</v>
          </cell>
          <cell r="H135">
            <v>12978552.15</v>
          </cell>
          <cell r="I135">
            <v>12978552.15</v>
          </cell>
          <cell r="J135">
            <v>12931825.15</v>
          </cell>
          <cell r="K135">
            <v>46727</v>
          </cell>
          <cell r="L135"/>
          <cell r="M135">
            <v>109247653.37</v>
          </cell>
        </row>
        <row r="136">
          <cell r="A136" t="str">
            <v>13.0000.001</v>
          </cell>
          <cell r="B136" t="str">
            <v>13.</v>
          </cell>
          <cell r="C136" t="str">
            <v>SECRETARIA DE CULTURAS Y TURISMO</v>
          </cell>
          <cell r="D136">
            <v>117600</v>
          </cell>
          <cell r="E136">
            <v>0</v>
          </cell>
          <cell r="F136">
            <v>117600</v>
          </cell>
          <cell r="G136">
            <v>30569</v>
          </cell>
          <cell r="H136">
            <v>16589</v>
          </cell>
          <cell r="I136">
            <v>16589</v>
          </cell>
          <cell r="J136">
            <v>16589</v>
          </cell>
          <cell r="K136">
            <v>0</v>
          </cell>
          <cell r="L136">
            <v>14.106292517006803</v>
          </cell>
          <cell r="M136">
            <v>101011</v>
          </cell>
        </row>
        <row r="137">
          <cell r="A137" t="str">
            <v>13.0000.080</v>
          </cell>
          <cell r="B137" t="str">
            <v>13.</v>
          </cell>
          <cell r="C137" t="str">
            <v xml:space="preserve">PROGRAMA DE PROMOCION Y FORTALECIMIENTO </v>
          </cell>
          <cell r="D137">
            <v>1365758</v>
          </cell>
          <cell r="E137">
            <v>0</v>
          </cell>
          <cell r="F137">
            <v>1365758</v>
          </cell>
          <cell r="G137">
            <v>293645.99</v>
          </cell>
          <cell r="H137">
            <v>206227.99</v>
          </cell>
          <cell r="I137">
            <v>206227.99</v>
          </cell>
          <cell r="J137">
            <v>194812.99</v>
          </cell>
          <cell r="K137">
            <v>11415</v>
          </cell>
          <cell r="L137">
            <v>15.099892513900706</v>
          </cell>
          <cell r="M137">
            <v>1159530.01</v>
          </cell>
        </row>
        <row r="138">
          <cell r="A138" t="str">
            <v>13.0014.000</v>
          </cell>
          <cell r="B138" t="str">
            <v>13.</v>
          </cell>
          <cell r="C138" t="str">
            <v>CONST. SENDA TURISTICA BATALLA DE JUMBATE</v>
          </cell>
          <cell r="D138">
            <v>2000000</v>
          </cell>
          <cell r="E138">
            <v>0</v>
          </cell>
          <cell r="F138">
            <v>2000000</v>
          </cell>
          <cell r="G138">
            <v>1837461.59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2000000</v>
          </cell>
        </row>
        <row r="139">
          <cell r="A139" t="str">
            <v/>
          </cell>
          <cell r="B139" t="str">
            <v>Total 13</v>
          </cell>
          <cell r="C139"/>
          <cell r="D139">
            <v>3483358</v>
          </cell>
          <cell r="E139">
            <v>0</v>
          </cell>
          <cell r="F139">
            <v>3483358</v>
          </cell>
          <cell r="G139">
            <v>2161676.58</v>
          </cell>
          <cell r="H139">
            <v>222816.99</v>
          </cell>
          <cell r="I139">
            <v>222816.99</v>
          </cell>
          <cell r="J139">
            <v>211401.99</v>
          </cell>
          <cell r="K139">
            <v>11415</v>
          </cell>
          <cell r="L139"/>
          <cell r="M139">
            <v>3260541.01</v>
          </cell>
        </row>
        <row r="140">
          <cell r="A140" t="str">
            <v>14.0011.000</v>
          </cell>
          <cell r="B140" t="str">
            <v>14.</v>
          </cell>
          <cell r="C140" t="str">
            <v xml:space="preserve">CONST. CENTRO INTERNAL. CONVENCIONES Y </v>
          </cell>
          <cell r="D140">
            <v>6058286</v>
          </cell>
          <cell r="E140">
            <v>0</v>
          </cell>
          <cell r="F140">
            <v>6058286</v>
          </cell>
          <cell r="G140">
            <v>5278424.57</v>
          </cell>
          <cell r="H140">
            <v>5278424.57</v>
          </cell>
          <cell r="I140">
            <v>5278424.57</v>
          </cell>
          <cell r="J140">
            <v>5278424.57</v>
          </cell>
          <cell r="K140">
            <v>0</v>
          </cell>
          <cell r="L140">
            <v>87.127358629156831</v>
          </cell>
          <cell r="M140">
            <v>779861.43</v>
          </cell>
        </row>
        <row r="141">
          <cell r="A141" t="str">
            <v>14.0030.000</v>
          </cell>
          <cell r="B141" t="str">
            <v>14.</v>
          </cell>
          <cell r="C141" t="str">
            <v>CONST. TERMINAL DE MONTEAGUDO</v>
          </cell>
          <cell r="D141">
            <v>78187</v>
          </cell>
          <cell r="E141">
            <v>0</v>
          </cell>
          <cell r="F141">
            <v>78187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78187</v>
          </cell>
        </row>
        <row r="142">
          <cell r="A142" t="str">
            <v>14.0033.000</v>
          </cell>
          <cell r="B142" t="str">
            <v>14.</v>
          </cell>
          <cell r="C142" t="str">
            <v xml:space="preserve">CONST. TERMINAL DEPARTAMENTAL DE BUSES </v>
          </cell>
          <cell r="D142">
            <v>1251021</v>
          </cell>
          <cell r="E142">
            <v>0</v>
          </cell>
          <cell r="F142">
            <v>1251021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1251021</v>
          </cell>
        </row>
        <row r="143">
          <cell r="A143" t="str">
            <v>14.0034.000</v>
          </cell>
          <cell r="B143" t="str">
            <v>14.</v>
          </cell>
          <cell r="C143" t="str">
            <v xml:space="preserve">CONST. Y EQUIPAMIENTO INSTITUTO SUPERIOR </v>
          </cell>
          <cell r="D143">
            <v>922431</v>
          </cell>
          <cell r="E143">
            <v>131852.54999999999</v>
          </cell>
          <cell r="F143">
            <v>1054283.55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1054283.55</v>
          </cell>
        </row>
        <row r="144">
          <cell r="A144" t="str">
            <v>14.0037.000</v>
          </cell>
          <cell r="B144" t="str">
            <v>14.</v>
          </cell>
          <cell r="C144" t="str">
            <v xml:space="preserve">CONST. CENTRO DE REHABILITACION GUADALUPE </v>
          </cell>
          <cell r="D144">
            <v>621443</v>
          </cell>
          <cell r="E144">
            <v>0</v>
          </cell>
          <cell r="F144">
            <v>621443</v>
          </cell>
          <cell r="G144">
            <v>1408.82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621443</v>
          </cell>
        </row>
        <row r="145">
          <cell r="A145" t="str">
            <v>14.0041.000</v>
          </cell>
          <cell r="B145" t="str">
            <v>14.</v>
          </cell>
          <cell r="C145" t="str">
            <v xml:space="preserve">CONST. MODULO DE SERVICIOS GENERALES Y </v>
          </cell>
          <cell r="D145">
            <v>1050000</v>
          </cell>
          <cell r="E145">
            <v>0</v>
          </cell>
          <cell r="F145">
            <v>1050000</v>
          </cell>
          <cell r="G145">
            <v>1012411.46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1050000</v>
          </cell>
        </row>
        <row r="146">
          <cell r="A146" t="str">
            <v>14.0042.000</v>
          </cell>
          <cell r="B146" t="str">
            <v>14.</v>
          </cell>
          <cell r="C146" t="str">
            <v xml:space="preserve">CONST. RESIDENCIA PACIENTES CRONICOS INST. </v>
          </cell>
          <cell r="D146">
            <v>597966</v>
          </cell>
          <cell r="E146">
            <v>0</v>
          </cell>
          <cell r="F146">
            <v>597966</v>
          </cell>
          <cell r="G146">
            <v>597965.12</v>
          </cell>
          <cell r="H146">
            <v>482961.62</v>
          </cell>
          <cell r="I146">
            <v>482961.62</v>
          </cell>
          <cell r="J146">
            <v>482961.62</v>
          </cell>
          <cell r="K146">
            <v>0</v>
          </cell>
          <cell r="L146">
            <v>80.767404835726452</v>
          </cell>
          <cell r="M146">
            <v>115004.38</v>
          </cell>
        </row>
        <row r="147">
          <cell r="A147" t="str">
            <v>14.0051.000</v>
          </cell>
          <cell r="B147" t="str">
            <v>14.</v>
          </cell>
          <cell r="C147" t="str">
            <v xml:space="preserve">CONST. INFRAESTRUCTURA OFICINAS SERVICIOS </v>
          </cell>
          <cell r="D147">
            <v>1054809</v>
          </cell>
          <cell r="E147">
            <v>0</v>
          </cell>
          <cell r="F147">
            <v>1054809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1054809</v>
          </cell>
        </row>
        <row r="148">
          <cell r="A148" t="str">
            <v>14.0064.000</v>
          </cell>
          <cell r="B148" t="str">
            <v>14.</v>
          </cell>
          <cell r="C148" t="str">
            <v xml:space="preserve">CONST. PARQUE INFANTIL Y TINGLADO CAMPO </v>
          </cell>
          <cell r="D148">
            <v>725736</v>
          </cell>
          <cell r="E148">
            <v>483389.81</v>
          </cell>
          <cell r="F148">
            <v>1209125.81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1209125.81</v>
          </cell>
        </row>
        <row r="149">
          <cell r="A149" t="str">
            <v/>
          </cell>
          <cell r="B149" t="str">
            <v>Total 14</v>
          </cell>
          <cell r="C149"/>
          <cell r="D149">
            <v>12359879</v>
          </cell>
          <cell r="E149">
            <v>615242.36</v>
          </cell>
          <cell r="F149">
            <v>12975121.360000001</v>
          </cell>
          <cell r="G149">
            <v>6890209.9700000007</v>
          </cell>
          <cell r="H149">
            <v>5761386.1900000004</v>
          </cell>
          <cell r="I149">
            <v>5761386.1900000004</v>
          </cell>
          <cell r="J149">
            <v>5761386.1900000004</v>
          </cell>
          <cell r="K149">
            <v>0</v>
          </cell>
          <cell r="L149"/>
          <cell r="M149">
            <v>7213735.1699999999</v>
          </cell>
        </row>
        <row r="150">
          <cell r="A150" t="str">
            <v>15.0000.060</v>
          </cell>
          <cell r="B150" t="str">
            <v>15.</v>
          </cell>
          <cell r="C150" t="str">
            <v xml:space="preserve">PROGRAMA DE AGUA POTABLE PARA PEQUEÑAS </v>
          </cell>
          <cell r="D150">
            <v>98407</v>
          </cell>
          <cell r="E150">
            <v>0</v>
          </cell>
          <cell r="F150">
            <v>98407</v>
          </cell>
          <cell r="G150">
            <v>1688.41</v>
          </cell>
          <cell r="H150">
            <v>1688.41</v>
          </cell>
          <cell r="I150">
            <v>1688.41</v>
          </cell>
          <cell r="J150">
            <v>1688.41</v>
          </cell>
          <cell r="K150">
            <v>0</v>
          </cell>
          <cell r="L150">
            <v>1.7157417663377605</v>
          </cell>
          <cell r="M150">
            <v>96718.59</v>
          </cell>
        </row>
        <row r="151">
          <cell r="A151" t="str">
            <v>15.0000.080</v>
          </cell>
          <cell r="B151" t="str">
            <v>15.</v>
          </cell>
          <cell r="C151" t="str">
            <v>PROGRAMA DE SANEAMIENTO BASICO E HIGIENE-</v>
          </cell>
          <cell r="D151">
            <v>687838</v>
          </cell>
          <cell r="E151">
            <v>0</v>
          </cell>
          <cell r="F151">
            <v>687838</v>
          </cell>
          <cell r="G151">
            <v>51096.39</v>
          </cell>
          <cell r="H151">
            <v>38938.39</v>
          </cell>
          <cell r="I151">
            <v>38938.39</v>
          </cell>
          <cell r="J151">
            <v>38938.39</v>
          </cell>
          <cell r="K151">
            <v>0</v>
          </cell>
          <cell r="L151">
            <v>5.6609826732457353</v>
          </cell>
          <cell r="M151">
            <v>648899.61</v>
          </cell>
        </row>
        <row r="152">
          <cell r="A152" t="str">
            <v>15.0001.000</v>
          </cell>
          <cell r="B152" t="str">
            <v>15.</v>
          </cell>
          <cell r="C152" t="str">
            <v xml:space="preserve">EXPLOR. Y PERFORACION DE POZOS DE AGUAS </v>
          </cell>
          <cell r="D152">
            <v>3760109</v>
          </cell>
          <cell r="E152">
            <v>0</v>
          </cell>
          <cell r="F152">
            <v>3760109</v>
          </cell>
          <cell r="G152">
            <v>1528149.13</v>
          </cell>
          <cell r="H152">
            <v>352452.03</v>
          </cell>
          <cell r="I152">
            <v>352452.03</v>
          </cell>
          <cell r="J152">
            <v>330692.03000000003</v>
          </cell>
          <cell r="K152">
            <v>21760</v>
          </cell>
          <cell r="L152">
            <v>9.3734524717235583</v>
          </cell>
          <cell r="M152">
            <v>3407656.97</v>
          </cell>
        </row>
        <row r="153">
          <cell r="A153" t="str">
            <v/>
          </cell>
          <cell r="B153" t="str">
            <v>Total 15</v>
          </cell>
          <cell r="C153"/>
          <cell r="D153">
            <v>4546354</v>
          </cell>
          <cell r="E153">
            <v>0</v>
          </cell>
          <cell r="F153">
            <v>4546354</v>
          </cell>
          <cell r="G153">
            <v>1580933.93</v>
          </cell>
          <cell r="H153">
            <v>393078.83</v>
          </cell>
          <cell r="I153">
            <v>393078.83</v>
          </cell>
          <cell r="J153">
            <v>371318.83</v>
          </cell>
          <cell r="K153">
            <v>21760</v>
          </cell>
          <cell r="L153"/>
          <cell r="M153">
            <v>4153275.17</v>
          </cell>
        </row>
        <row r="154">
          <cell r="A154" t="str">
            <v>16.0000.016</v>
          </cell>
          <cell r="B154" t="str">
            <v>16.</v>
          </cell>
          <cell r="C154" t="str">
            <v xml:space="preserve">PROGRAMA DE ORDENAMIENTO TERRITORIAL Y </v>
          </cell>
          <cell r="D154">
            <v>1100000</v>
          </cell>
          <cell r="E154">
            <v>0</v>
          </cell>
          <cell r="F154">
            <v>1100000</v>
          </cell>
          <cell r="G154">
            <v>191118.64</v>
          </cell>
          <cell r="H154">
            <v>75273.64</v>
          </cell>
          <cell r="I154">
            <v>75273.64</v>
          </cell>
          <cell r="J154">
            <v>64717.64</v>
          </cell>
          <cell r="K154">
            <v>10556</v>
          </cell>
          <cell r="L154">
            <v>6.8430581818181819</v>
          </cell>
          <cell r="M154">
            <v>1024726.36</v>
          </cell>
        </row>
        <row r="155">
          <cell r="A155" t="str">
            <v>16.0000.017</v>
          </cell>
          <cell r="B155" t="str">
            <v>16.</v>
          </cell>
          <cell r="C155" t="str">
            <v>PROGRAMA DE FORTALECIMIENTO INSTITUCIONAL</v>
          </cell>
          <cell r="D155">
            <v>740251</v>
          </cell>
          <cell r="E155">
            <v>0</v>
          </cell>
          <cell r="F155">
            <v>740251</v>
          </cell>
          <cell r="G155">
            <v>70105.37</v>
          </cell>
          <cell r="H155">
            <v>69580.37</v>
          </cell>
          <cell r="I155">
            <v>69580.37</v>
          </cell>
          <cell r="J155">
            <v>69580.37</v>
          </cell>
          <cell r="K155">
            <v>0</v>
          </cell>
          <cell r="L155">
            <v>9.399564472050697</v>
          </cell>
          <cell r="M155">
            <v>670670.63</v>
          </cell>
        </row>
        <row r="156">
          <cell r="A156" t="str">
            <v>16.0000.050</v>
          </cell>
          <cell r="B156" t="str">
            <v>16.</v>
          </cell>
          <cell r="C156" t="str">
            <v xml:space="preserve">FORTALECIMIENTO DE LA PARTICIPACION Y </v>
          </cell>
          <cell r="D156">
            <v>33000</v>
          </cell>
          <cell r="E156">
            <v>0</v>
          </cell>
          <cell r="F156">
            <v>33000</v>
          </cell>
          <cell r="G156">
            <v>4200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33000</v>
          </cell>
        </row>
        <row r="157">
          <cell r="A157" t="str">
            <v>16.0000.089</v>
          </cell>
          <cell r="B157" t="str">
            <v>16.</v>
          </cell>
          <cell r="C157" t="str">
            <v xml:space="preserve">PROGRAMA DE FORTALECIMIENTO A </v>
          </cell>
          <cell r="D157">
            <v>1972953</v>
          </cell>
          <cell r="E157">
            <v>0</v>
          </cell>
          <cell r="F157">
            <v>1972953</v>
          </cell>
          <cell r="G157">
            <v>255914.15</v>
          </cell>
          <cell r="H157">
            <v>219935.35</v>
          </cell>
          <cell r="I157">
            <v>219935.35</v>
          </cell>
          <cell r="J157">
            <v>212715.35</v>
          </cell>
          <cell r="K157">
            <v>7220</v>
          </cell>
          <cell r="L157">
            <v>11.147521000246838</v>
          </cell>
          <cell r="M157">
            <v>1753017.65</v>
          </cell>
        </row>
        <row r="158">
          <cell r="A158" t="str">
            <v/>
          </cell>
          <cell r="B158" t="str">
            <v>Total 16</v>
          </cell>
          <cell r="C158"/>
          <cell r="D158">
            <v>3846204</v>
          </cell>
          <cell r="E158">
            <v>0</v>
          </cell>
          <cell r="F158">
            <v>3846204</v>
          </cell>
          <cell r="G158">
            <v>521338.16000000003</v>
          </cell>
          <cell r="H158">
            <v>364789.36</v>
          </cell>
          <cell r="I158">
            <v>364789.36</v>
          </cell>
          <cell r="J158">
            <v>347013.36</v>
          </cell>
          <cell r="K158">
            <v>17776</v>
          </cell>
          <cell r="L158"/>
          <cell r="M158">
            <v>3481414.6399999997</v>
          </cell>
        </row>
        <row r="159">
          <cell r="A159" t="str">
            <v>20.0000.001</v>
          </cell>
          <cell r="B159" t="str">
            <v>20.</v>
          </cell>
          <cell r="C159" t="str">
            <v xml:space="preserve">SECRETARIA DE HIDROCARBUROS,ENERGIA Y </v>
          </cell>
          <cell r="D159">
            <v>194019</v>
          </cell>
          <cell r="E159">
            <v>0</v>
          </cell>
          <cell r="F159">
            <v>194019</v>
          </cell>
          <cell r="G159">
            <v>74154.47</v>
          </cell>
          <cell r="H159">
            <v>46032.67</v>
          </cell>
          <cell r="I159">
            <v>46032.67</v>
          </cell>
          <cell r="J159">
            <v>45661.67</v>
          </cell>
          <cell r="K159">
            <v>371</v>
          </cell>
          <cell r="L159">
            <v>23.725856745988796</v>
          </cell>
          <cell r="M159">
            <v>147986.32999999999</v>
          </cell>
        </row>
        <row r="160">
          <cell r="A160" t="str">
            <v>20.0000.080</v>
          </cell>
          <cell r="B160" t="str">
            <v>20.</v>
          </cell>
          <cell r="C160" t="str">
            <v xml:space="preserve">PROGRAMA DE FORTALECIMIENTO DEL SECTOR </v>
          </cell>
          <cell r="D160">
            <v>1500000</v>
          </cell>
          <cell r="E160">
            <v>0</v>
          </cell>
          <cell r="F160">
            <v>1500000</v>
          </cell>
          <cell r="G160">
            <v>749844</v>
          </cell>
          <cell r="H160">
            <v>32700</v>
          </cell>
          <cell r="I160">
            <v>32700</v>
          </cell>
          <cell r="J160">
            <v>32700</v>
          </cell>
          <cell r="K160">
            <v>0</v>
          </cell>
          <cell r="L160">
            <v>2.1800000000000002</v>
          </cell>
          <cell r="M160">
            <v>1467300</v>
          </cell>
        </row>
        <row r="161">
          <cell r="A161" t="str">
            <v/>
          </cell>
          <cell r="B161" t="str">
            <v>Total 20</v>
          </cell>
          <cell r="C161"/>
          <cell r="D161">
            <v>1694019</v>
          </cell>
          <cell r="E161">
            <v>0</v>
          </cell>
          <cell r="F161">
            <v>1694019</v>
          </cell>
          <cell r="G161">
            <v>823998.47</v>
          </cell>
          <cell r="H161">
            <v>78732.67</v>
          </cell>
          <cell r="I161">
            <v>78732.67</v>
          </cell>
          <cell r="J161">
            <v>78361.67</v>
          </cell>
          <cell r="K161">
            <v>371</v>
          </cell>
          <cell r="L161"/>
          <cell r="M161">
            <v>1615286.33</v>
          </cell>
        </row>
        <row r="162">
          <cell r="A162" t="str">
            <v>23.0000.080</v>
          </cell>
          <cell r="B162" t="str">
            <v>23.</v>
          </cell>
          <cell r="C162" t="str">
            <v xml:space="preserve">PROGRAMA DE INTERCULTURALIDAD Y </v>
          </cell>
          <cell r="D162">
            <v>499087</v>
          </cell>
          <cell r="E162">
            <v>0</v>
          </cell>
          <cell r="F162">
            <v>499087</v>
          </cell>
          <cell r="G162">
            <v>153316.9</v>
          </cell>
          <cell r="H162">
            <v>129693.9</v>
          </cell>
          <cell r="I162">
            <v>129693.9</v>
          </cell>
          <cell r="J162">
            <v>126083.9</v>
          </cell>
          <cell r="K162">
            <v>3610</v>
          </cell>
          <cell r="L162">
            <v>25.98623085754588</v>
          </cell>
          <cell r="M162">
            <v>369393.1</v>
          </cell>
        </row>
        <row r="163">
          <cell r="A163" t="str">
            <v>23.0000.081</v>
          </cell>
          <cell r="B163" t="str">
            <v>23.</v>
          </cell>
          <cell r="C163" t="str">
            <v xml:space="preserve">PROGRAMA PREMIO JUANA AZURDUY DE PADILLA </v>
          </cell>
          <cell r="D163">
            <v>20000</v>
          </cell>
          <cell r="E163">
            <v>0</v>
          </cell>
          <cell r="F163">
            <v>20000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20000</v>
          </cell>
        </row>
        <row r="164">
          <cell r="A164" t="str">
            <v>23.0000.082</v>
          </cell>
          <cell r="B164" t="str">
            <v>23.</v>
          </cell>
          <cell r="C164" t="str">
            <v xml:space="preserve">PROGRAMA DE FORTALECIMIENTO AL CENTRO </v>
          </cell>
          <cell r="D164">
            <v>541875</v>
          </cell>
          <cell r="E164">
            <v>0</v>
          </cell>
          <cell r="F164">
            <v>541875</v>
          </cell>
          <cell r="G164">
            <v>64182.83</v>
          </cell>
          <cell r="H164">
            <v>64182.83</v>
          </cell>
          <cell r="I164">
            <v>64182.83</v>
          </cell>
          <cell r="J164">
            <v>64182.83</v>
          </cell>
          <cell r="K164">
            <v>0</v>
          </cell>
          <cell r="L164">
            <v>11.844582237600923</v>
          </cell>
          <cell r="M164">
            <v>477692.17</v>
          </cell>
        </row>
        <row r="165">
          <cell r="A165" t="str">
            <v/>
          </cell>
          <cell r="B165" t="str">
            <v>Total 23</v>
          </cell>
          <cell r="C165"/>
          <cell r="D165">
            <v>1060962</v>
          </cell>
          <cell r="E165">
            <v>0</v>
          </cell>
          <cell r="F165">
            <v>1060962</v>
          </cell>
          <cell r="G165">
            <v>217499.72999999998</v>
          </cell>
          <cell r="H165">
            <v>193876.72999999998</v>
          </cell>
          <cell r="I165">
            <v>193876.72999999998</v>
          </cell>
          <cell r="J165">
            <v>190266.72999999998</v>
          </cell>
          <cell r="K165">
            <v>3610</v>
          </cell>
          <cell r="L165"/>
          <cell r="M165">
            <v>867085.27</v>
          </cell>
        </row>
        <row r="166">
          <cell r="A166" t="str">
            <v>25.0000.060</v>
          </cell>
          <cell r="B166" t="str">
            <v>25.</v>
          </cell>
          <cell r="C166" t="str">
            <v>DEFENSA Y PROTECCIÓN DE LA MUJER - IDH D.S.</v>
          </cell>
          <cell r="D166">
            <v>538059</v>
          </cell>
          <cell r="E166">
            <v>0</v>
          </cell>
          <cell r="F166">
            <v>538059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538059</v>
          </cell>
        </row>
        <row r="167">
          <cell r="A167" t="str">
            <v/>
          </cell>
          <cell r="B167" t="str">
            <v>Total 25</v>
          </cell>
          <cell r="C167"/>
          <cell r="D167">
            <v>538059</v>
          </cell>
          <cell r="E167">
            <v>0</v>
          </cell>
          <cell r="F167">
            <v>538059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/>
          <cell r="M167">
            <v>538059</v>
          </cell>
        </row>
        <row r="168">
          <cell r="A168" t="str">
            <v>26.0000.021</v>
          </cell>
          <cell r="B168" t="str">
            <v>26.</v>
          </cell>
          <cell r="C168" t="str">
            <v xml:space="preserve">PROGRAMA DEPTAL.DE POLITICAS SOCIALES DE LA </v>
          </cell>
          <cell r="D168">
            <v>3497651</v>
          </cell>
          <cell r="E168">
            <v>87156</v>
          </cell>
          <cell r="F168">
            <v>3584807</v>
          </cell>
          <cell r="G168">
            <v>839852.28</v>
          </cell>
          <cell r="H168">
            <v>369471.38</v>
          </cell>
          <cell r="I168">
            <v>369471.38</v>
          </cell>
          <cell r="J168">
            <v>358028.38</v>
          </cell>
          <cell r="K168">
            <v>11443</v>
          </cell>
          <cell r="L168">
            <v>10.306590564010838</v>
          </cell>
          <cell r="M168">
            <v>3215335.62</v>
          </cell>
        </row>
        <row r="169">
          <cell r="A169" t="str">
            <v>26.0000.022</v>
          </cell>
          <cell r="B169" t="str">
            <v>26.</v>
          </cell>
          <cell r="C169" t="str">
            <v xml:space="preserve">PROGRAMA DE PROTECCION INTEGRAL Y </v>
          </cell>
          <cell r="D169">
            <v>4997391</v>
          </cell>
          <cell r="E169">
            <v>-87156</v>
          </cell>
          <cell r="F169">
            <v>4910235</v>
          </cell>
          <cell r="G169">
            <v>2346824.8199999998</v>
          </cell>
          <cell r="H169">
            <v>90396.82</v>
          </cell>
          <cell r="I169">
            <v>90396.82</v>
          </cell>
          <cell r="J169">
            <v>83916.82</v>
          </cell>
          <cell r="K169">
            <v>6480</v>
          </cell>
          <cell r="L169">
            <v>1.8409876513038581</v>
          </cell>
          <cell r="M169">
            <v>4819838.18</v>
          </cell>
        </row>
        <row r="170">
          <cell r="A170" t="str">
            <v/>
          </cell>
          <cell r="B170" t="str">
            <v>Total 26</v>
          </cell>
          <cell r="C170"/>
          <cell r="D170">
            <v>8495042</v>
          </cell>
          <cell r="E170">
            <v>0</v>
          </cell>
          <cell r="F170">
            <v>8495042</v>
          </cell>
          <cell r="G170">
            <v>3186677.0999999996</v>
          </cell>
          <cell r="H170">
            <v>459868.2</v>
          </cell>
          <cell r="I170">
            <v>459868.2</v>
          </cell>
          <cell r="J170">
            <v>441945.2</v>
          </cell>
          <cell r="K170">
            <v>17923</v>
          </cell>
          <cell r="L170"/>
          <cell r="M170">
            <v>8035173.7999999998</v>
          </cell>
        </row>
        <row r="171">
          <cell r="A171" t="str">
            <v>40.0000.016</v>
          </cell>
          <cell r="B171" t="str">
            <v>40.</v>
          </cell>
          <cell r="C171" t="str">
            <v>INSTITUTO PSIQUIATRICO GREGORIO PACHECO</v>
          </cell>
          <cell r="D171">
            <v>2830000</v>
          </cell>
          <cell r="E171">
            <v>0</v>
          </cell>
          <cell r="F171">
            <v>2830000</v>
          </cell>
          <cell r="G171">
            <v>500620.78</v>
          </cell>
          <cell r="H171">
            <v>500620.78</v>
          </cell>
          <cell r="I171">
            <v>500620.78</v>
          </cell>
          <cell r="J171">
            <v>500620.78</v>
          </cell>
          <cell r="K171">
            <v>0</v>
          </cell>
          <cell r="L171">
            <v>17.689780212014135</v>
          </cell>
          <cell r="M171">
            <v>2329379.2200000002</v>
          </cell>
        </row>
        <row r="172">
          <cell r="A172" t="str">
            <v>40.0000.017</v>
          </cell>
          <cell r="B172" t="str">
            <v>40.</v>
          </cell>
          <cell r="C172" t="str">
            <v>INSTITUTO PSICOPEDAGOGICO SAN JUAN DE DIOS</v>
          </cell>
          <cell r="D172">
            <v>1750000</v>
          </cell>
          <cell r="E172">
            <v>0</v>
          </cell>
          <cell r="F172">
            <v>1750000</v>
          </cell>
          <cell r="G172">
            <v>331443.78000000003</v>
          </cell>
          <cell r="H172">
            <v>280943.78000000003</v>
          </cell>
          <cell r="I172">
            <v>280943.78000000003</v>
          </cell>
          <cell r="J172">
            <v>280943.78000000003</v>
          </cell>
          <cell r="K172">
            <v>0</v>
          </cell>
          <cell r="L172">
            <v>16.053930285714287</v>
          </cell>
          <cell r="M172">
            <v>1469056.22</v>
          </cell>
        </row>
        <row r="173">
          <cell r="A173" t="str">
            <v>40.0000.018</v>
          </cell>
          <cell r="B173" t="str">
            <v>40.</v>
          </cell>
          <cell r="C173" t="str">
            <v>SERVICIO DEPARTAMENTAL DE SALUD-</v>
          </cell>
          <cell r="D173">
            <v>2050758</v>
          </cell>
          <cell r="E173">
            <v>0</v>
          </cell>
          <cell r="F173">
            <v>2050758</v>
          </cell>
          <cell r="G173">
            <v>155572.76999999999</v>
          </cell>
          <cell r="H173">
            <v>138895.76999999999</v>
          </cell>
          <cell r="I173">
            <v>138895.76999999999</v>
          </cell>
          <cell r="J173">
            <v>138895.76999999999</v>
          </cell>
          <cell r="K173">
            <v>0</v>
          </cell>
          <cell r="L173">
            <v>6.7728990938960134</v>
          </cell>
          <cell r="M173">
            <v>1911862.23</v>
          </cell>
        </row>
        <row r="174">
          <cell r="A174" t="str">
            <v>40.0000.019</v>
          </cell>
          <cell r="B174" t="str">
            <v>40.</v>
          </cell>
          <cell r="C174" t="str">
            <v xml:space="preserve">PROGRAMA APOYO INSTITUTO CHUQUISAQUEÑO </v>
          </cell>
          <cell r="D174">
            <v>6000000</v>
          </cell>
          <cell r="E174">
            <v>0</v>
          </cell>
          <cell r="F174">
            <v>6000000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6000000</v>
          </cell>
        </row>
        <row r="175">
          <cell r="A175" t="str">
            <v>40.0000.020</v>
          </cell>
          <cell r="B175" t="str">
            <v>40.</v>
          </cell>
          <cell r="C175" t="str">
            <v>SERVICIO DEPARTAMENTAL DE SALUD</v>
          </cell>
          <cell r="D175">
            <v>242018201</v>
          </cell>
          <cell r="E175">
            <v>0</v>
          </cell>
          <cell r="F175">
            <v>242018201</v>
          </cell>
          <cell r="G175">
            <v>36625766.359999999</v>
          </cell>
          <cell r="H175">
            <v>36625766.359999999</v>
          </cell>
          <cell r="I175">
            <v>36625766.359999999</v>
          </cell>
          <cell r="J175">
            <v>36625766.359999999</v>
          </cell>
          <cell r="K175">
            <v>0</v>
          </cell>
          <cell r="L175">
            <v>15.133475998360966</v>
          </cell>
          <cell r="M175">
            <v>205392434.63999999</v>
          </cell>
        </row>
        <row r="176">
          <cell r="A176" t="str">
            <v>40.0000.021</v>
          </cell>
          <cell r="B176" t="str">
            <v>40.</v>
          </cell>
          <cell r="C176" t="str">
            <v xml:space="preserve">INSTITUTO PSICOPEDAGOGICO SAN JUAN DE DIOS </v>
          </cell>
          <cell r="D176">
            <v>1446832</v>
          </cell>
          <cell r="E176">
            <v>0</v>
          </cell>
          <cell r="F176">
            <v>1446832</v>
          </cell>
          <cell r="G176">
            <v>166802.9</v>
          </cell>
          <cell r="H176">
            <v>166802.9</v>
          </cell>
          <cell r="I176">
            <v>166802.9</v>
          </cell>
          <cell r="J176">
            <v>166802.9</v>
          </cell>
          <cell r="K176">
            <v>0</v>
          </cell>
          <cell r="L176">
            <v>11.528836796532008</v>
          </cell>
          <cell r="M176">
            <v>1280029.1000000001</v>
          </cell>
        </row>
        <row r="177">
          <cell r="A177" t="str">
            <v>40.0000.022</v>
          </cell>
          <cell r="B177" t="str">
            <v>40.</v>
          </cell>
          <cell r="C177" t="str">
            <v xml:space="preserve">INSTITUTO PSIQUIATRICO GREGORIO PACHECO </v>
          </cell>
          <cell r="D177">
            <v>3712900</v>
          </cell>
          <cell r="E177">
            <v>0</v>
          </cell>
          <cell r="F177">
            <v>3712900</v>
          </cell>
          <cell r="G177">
            <v>1055488.3500000001</v>
          </cell>
          <cell r="H177">
            <v>1055488.3500000001</v>
          </cell>
          <cell r="I177">
            <v>1055488.3500000001</v>
          </cell>
          <cell r="J177">
            <v>1034346.05</v>
          </cell>
          <cell r="K177">
            <v>21142.3</v>
          </cell>
          <cell r="L177">
            <v>28.4275997198955</v>
          </cell>
          <cell r="M177">
            <v>2657411.65</v>
          </cell>
        </row>
        <row r="178">
          <cell r="A178" t="str">
            <v>40.0000.062</v>
          </cell>
          <cell r="B178" t="str">
            <v>40.</v>
          </cell>
          <cell r="C178" t="str">
            <v xml:space="preserve">SERVICIO DEPTAL.DE SALUD - SUPERVISION Y </v>
          </cell>
          <cell r="D178">
            <v>500000</v>
          </cell>
          <cell r="E178">
            <v>0</v>
          </cell>
          <cell r="F178">
            <v>500000</v>
          </cell>
          <cell r="G178">
            <v>77173.58</v>
          </cell>
          <cell r="H178">
            <v>77173.58</v>
          </cell>
          <cell r="I178">
            <v>77173.58</v>
          </cell>
          <cell r="J178">
            <v>75988.58</v>
          </cell>
          <cell r="K178">
            <v>1185</v>
          </cell>
          <cell r="L178">
            <v>15.434716</v>
          </cell>
          <cell r="M178">
            <v>422826.42</v>
          </cell>
        </row>
        <row r="179">
          <cell r="A179" t="str">
            <v>40.0000.063</v>
          </cell>
          <cell r="B179" t="str">
            <v>40.</v>
          </cell>
          <cell r="C179" t="str">
            <v>PROGRAMA DE APOYO A GERENCIAS DE RED</v>
          </cell>
          <cell r="D179">
            <v>300000</v>
          </cell>
          <cell r="E179">
            <v>0</v>
          </cell>
          <cell r="F179">
            <v>300000</v>
          </cell>
          <cell r="G179">
            <v>17044.71</v>
          </cell>
          <cell r="H179">
            <v>14793.71</v>
          </cell>
          <cell r="I179">
            <v>14793.71</v>
          </cell>
          <cell r="J179">
            <v>8095.71</v>
          </cell>
          <cell r="K179">
            <v>6698</v>
          </cell>
          <cell r="L179">
            <v>4.9312366666666669</v>
          </cell>
          <cell r="M179">
            <v>285206.28999999998</v>
          </cell>
        </row>
        <row r="180">
          <cell r="A180" t="str">
            <v>40.0000.064</v>
          </cell>
          <cell r="B180" t="str">
            <v>40.</v>
          </cell>
          <cell r="C180" t="str">
            <v xml:space="preserve">PROGRAMA DE VIGILANCIA EPIDEMIOLOGICA Y </v>
          </cell>
          <cell r="D180">
            <v>4200000</v>
          </cell>
          <cell r="E180">
            <v>0</v>
          </cell>
          <cell r="F180">
            <v>4200000</v>
          </cell>
          <cell r="G180">
            <v>167339.26999999999</v>
          </cell>
          <cell r="H180">
            <v>167339.26999999999</v>
          </cell>
          <cell r="I180">
            <v>167339.26999999999</v>
          </cell>
          <cell r="J180">
            <v>167339.26999999999</v>
          </cell>
          <cell r="K180">
            <v>0</v>
          </cell>
          <cell r="L180">
            <v>3.9842683333333335</v>
          </cell>
          <cell r="M180">
            <v>4032660.73</v>
          </cell>
        </row>
        <row r="181">
          <cell r="A181" t="str">
            <v>40.0000.070</v>
          </cell>
          <cell r="B181" t="str">
            <v>40.</v>
          </cell>
          <cell r="C181" t="str">
            <v xml:space="preserve">PROGRAMA APOYO INSTITUTO CHUQUISAQUEÑO </v>
          </cell>
          <cell r="D181">
            <v>1000000</v>
          </cell>
          <cell r="E181">
            <v>0</v>
          </cell>
          <cell r="F181">
            <v>1000000</v>
          </cell>
          <cell r="G181">
            <v>227511.5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1000000</v>
          </cell>
        </row>
        <row r="182">
          <cell r="A182" t="str">
            <v>40.0000.080</v>
          </cell>
          <cell r="B182" t="str">
            <v>40.</v>
          </cell>
          <cell r="C182" t="str">
            <v>PROGRAMA SEGURO DEPARTAMENTAL DE SALUD</v>
          </cell>
          <cell r="D182">
            <v>16000000</v>
          </cell>
          <cell r="E182">
            <v>0</v>
          </cell>
          <cell r="F182">
            <v>16000000</v>
          </cell>
          <cell r="G182">
            <v>7997885.2300000004</v>
          </cell>
          <cell r="H182">
            <v>7919809.1699999999</v>
          </cell>
          <cell r="I182">
            <v>7919809.1699999999</v>
          </cell>
          <cell r="J182">
            <v>7919809.1699999999</v>
          </cell>
          <cell r="K182">
            <v>0</v>
          </cell>
          <cell r="L182">
            <v>49.498807312499999</v>
          </cell>
          <cell r="M182">
            <v>8080190.8300000001</v>
          </cell>
        </row>
        <row r="183">
          <cell r="A183" t="str">
            <v>40.0000.082</v>
          </cell>
          <cell r="B183" t="str">
            <v>40.</v>
          </cell>
          <cell r="C183" t="str">
            <v>INSTITUTO PSIQUIATRICO GREGORIO PACHECO.</v>
          </cell>
          <cell r="D183">
            <v>300000</v>
          </cell>
          <cell r="E183">
            <v>0</v>
          </cell>
          <cell r="F183">
            <v>300000</v>
          </cell>
          <cell r="G183">
            <v>37250</v>
          </cell>
          <cell r="H183">
            <v>37250</v>
          </cell>
          <cell r="I183">
            <v>37250</v>
          </cell>
          <cell r="J183">
            <v>35132</v>
          </cell>
          <cell r="K183">
            <v>2118</v>
          </cell>
          <cell r="L183">
            <v>12.416666666666666</v>
          </cell>
          <cell r="M183">
            <v>262750</v>
          </cell>
        </row>
        <row r="184">
          <cell r="A184" t="str">
            <v>40.0000.083</v>
          </cell>
          <cell r="B184" t="str">
            <v>40.</v>
          </cell>
          <cell r="C184" t="str">
            <v>INSTITUTO PSICOPEDAGOGICO SAN JUAN DE DIOS.</v>
          </cell>
          <cell r="D184">
            <v>300000</v>
          </cell>
          <cell r="E184">
            <v>0</v>
          </cell>
          <cell r="F184">
            <v>300000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300000</v>
          </cell>
        </row>
        <row r="185">
          <cell r="A185" t="str">
            <v>40.0000.090</v>
          </cell>
          <cell r="B185" t="str">
            <v>40.</v>
          </cell>
          <cell r="C185" t="str">
            <v xml:space="preserve">PROGRAMA APOYO AL SERVICIO DEPARTAMENTAL </v>
          </cell>
          <cell r="D185">
            <v>54898321</v>
          </cell>
          <cell r="E185">
            <v>-2145378.39</v>
          </cell>
          <cell r="F185">
            <v>52752942.609999999</v>
          </cell>
          <cell r="G185">
            <v>6350126.5899999999</v>
          </cell>
          <cell r="H185">
            <v>6234606.5899999999</v>
          </cell>
          <cell r="I185">
            <v>6234606.5899999999</v>
          </cell>
          <cell r="J185">
            <v>6202116.5899999999</v>
          </cell>
          <cell r="K185">
            <v>32490</v>
          </cell>
          <cell r="L185">
            <v>11.818500128214932</v>
          </cell>
          <cell r="M185">
            <v>46518336.020000003</v>
          </cell>
        </row>
        <row r="186">
          <cell r="A186" t="str">
            <v>40.0000.096</v>
          </cell>
          <cell r="B186" t="str">
            <v>40.</v>
          </cell>
          <cell r="C186" t="str">
            <v>PROGRAMA APOYO HOSPITAL SANTA BARBARA</v>
          </cell>
          <cell r="D186">
            <v>68799445</v>
          </cell>
          <cell r="E186">
            <v>0</v>
          </cell>
          <cell r="F186">
            <v>68799445</v>
          </cell>
          <cell r="G186">
            <v>9401937.9800000004</v>
          </cell>
          <cell r="H186">
            <v>3375287.19</v>
          </cell>
          <cell r="I186">
            <v>3375287.19</v>
          </cell>
          <cell r="J186">
            <v>3277645.39</v>
          </cell>
          <cell r="K186">
            <v>97641.8</v>
          </cell>
          <cell r="L186">
            <v>4.9059802589977286</v>
          </cell>
          <cell r="M186">
            <v>65424157.810000002</v>
          </cell>
        </row>
        <row r="187">
          <cell r="A187" t="str">
            <v>40.0000.097</v>
          </cell>
          <cell r="B187" t="str">
            <v>40.</v>
          </cell>
          <cell r="C187" t="str">
            <v xml:space="preserve">PROGRAMA APOYO INST.GASTROENTEROLOGICO </v>
          </cell>
          <cell r="D187">
            <v>13796000</v>
          </cell>
          <cell r="E187">
            <v>0</v>
          </cell>
          <cell r="F187">
            <v>13796000</v>
          </cell>
          <cell r="G187">
            <v>3497599.43</v>
          </cell>
          <cell r="H187">
            <v>999029.55</v>
          </cell>
          <cell r="I187">
            <v>999029.55</v>
          </cell>
          <cell r="J187">
            <v>999029.55</v>
          </cell>
          <cell r="K187">
            <v>0</v>
          </cell>
          <cell r="L187">
            <v>7.241443534357785</v>
          </cell>
          <cell r="M187">
            <v>12796970.449999999</v>
          </cell>
        </row>
        <row r="188">
          <cell r="A188" t="str">
            <v>40.0000.098</v>
          </cell>
          <cell r="B188" t="str">
            <v>40.</v>
          </cell>
          <cell r="C188" t="str">
            <v>PROGRAMA APOYO HOSPITAL GINECO-</v>
          </cell>
          <cell r="D188">
            <v>11380117</v>
          </cell>
          <cell r="E188">
            <v>0</v>
          </cell>
          <cell r="F188">
            <v>11380117</v>
          </cell>
          <cell r="G188">
            <v>2707172.87</v>
          </cell>
          <cell r="H188">
            <v>1152048.67</v>
          </cell>
          <cell r="I188">
            <v>1152048.67</v>
          </cell>
          <cell r="J188">
            <v>1152048.67</v>
          </cell>
          <cell r="K188">
            <v>0</v>
          </cell>
          <cell r="L188">
            <v>10.123346447141097</v>
          </cell>
          <cell r="M188">
            <v>10228068.33</v>
          </cell>
        </row>
        <row r="189">
          <cell r="A189" t="str">
            <v>40.0000.099</v>
          </cell>
          <cell r="B189" t="str">
            <v>40.</v>
          </cell>
          <cell r="C189" t="str">
            <v>PROGRAMA DE APOYO HOSPITAL DEL NIÑO</v>
          </cell>
          <cell r="D189">
            <v>6324000</v>
          </cell>
          <cell r="E189">
            <v>0</v>
          </cell>
          <cell r="F189">
            <v>6324000</v>
          </cell>
          <cell r="G189">
            <v>2416335.61</v>
          </cell>
          <cell r="H189">
            <v>687941.5</v>
          </cell>
          <cell r="I189">
            <v>687941.5</v>
          </cell>
          <cell r="J189">
            <v>670848.19999999995</v>
          </cell>
          <cell r="K189">
            <v>17093.3</v>
          </cell>
          <cell r="L189">
            <v>10.878265338393422</v>
          </cell>
          <cell r="M189">
            <v>5636058.5</v>
          </cell>
        </row>
        <row r="190">
          <cell r="A190" t="str">
            <v/>
          </cell>
          <cell r="B190" t="str">
            <v>Total 40</v>
          </cell>
          <cell r="C190"/>
          <cell r="D190">
            <v>437606574</v>
          </cell>
          <cell r="E190">
            <v>-2145378.39</v>
          </cell>
          <cell r="F190">
            <v>435461195.61000001</v>
          </cell>
          <cell r="G190">
            <v>71733071.710000008</v>
          </cell>
          <cell r="H190">
            <v>59433797.170000002</v>
          </cell>
          <cell r="I190">
            <v>59433797.170000002</v>
          </cell>
          <cell r="J190">
            <v>59255428.769999996</v>
          </cell>
          <cell r="K190">
            <v>178368.4</v>
          </cell>
          <cell r="L190"/>
          <cell r="M190">
            <v>376027398.43999994</v>
          </cell>
        </row>
        <row r="191">
          <cell r="A191" t="str">
            <v>41.0000.080</v>
          </cell>
          <cell r="B191" t="str">
            <v>41.</v>
          </cell>
          <cell r="C191" t="str">
            <v xml:space="preserve">PROGRAMA APOYO INSTITUTOS SUPERIORES Y </v>
          </cell>
          <cell r="D191">
            <v>798085</v>
          </cell>
          <cell r="E191">
            <v>0</v>
          </cell>
          <cell r="F191">
            <v>798085</v>
          </cell>
          <cell r="G191">
            <v>87001.7</v>
          </cell>
          <cell r="H191">
            <v>21001.7</v>
          </cell>
          <cell r="I191">
            <v>21001.7</v>
          </cell>
          <cell r="J191">
            <v>21001.7</v>
          </cell>
          <cell r="K191">
            <v>0</v>
          </cell>
          <cell r="L191">
            <v>2.6315116810866011</v>
          </cell>
          <cell r="M191">
            <v>777083.3</v>
          </cell>
        </row>
        <row r="192">
          <cell r="A192" t="str">
            <v>41.0000.081</v>
          </cell>
          <cell r="B192" t="str">
            <v>41.</v>
          </cell>
          <cell r="C192" t="str">
            <v>PROGRAMA DE GESTION EDUCATIVA Y JUVENTUD</v>
          </cell>
          <cell r="D192">
            <v>445175</v>
          </cell>
          <cell r="E192">
            <v>0</v>
          </cell>
          <cell r="F192">
            <v>445175</v>
          </cell>
          <cell r="G192">
            <v>82178.990000000005</v>
          </cell>
          <cell r="H192">
            <v>53698.99</v>
          </cell>
          <cell r="I192">
            <v>53698.99</v>
          </cell>
          <cell r="J192">
            <v>51398.99</v>
          </cell>
          <cell r="K192">
            <v>2300</v>
          </cell>
          <cell r="L192">
            <v>12.062445105857247</v>
          </cell>
          <cell r="M192">
            <v>391476.01</v>
          </cell>
        </row>
        <row r="193">
          <cell r="A193" t="str">
            <v/>
          </cell>
          <cell r="B193" t="str">
            <v>Total 41</v>
          </cell>
          <cell r="C193"/>
          <cell r="D193">
            <v>1243260</v>
          </cell>
          <cell r="E193">
            <v>0</v>
          </cell>
          <cell r="F193">
            <v>1243260</v>
          </cell>
          <cell r="G193">
            <v>169180.69</v>
          </cell>
          <cell r="H193">
            <v>74700.69</v>
          </cell>
          <cell r="I193">
            <v>74700.69</v>
          </cell>
          <cell r="J193">
            <v>72400.69</v>
          </cell>
          <cell r="K193">
            <v>2300</v>
          </cell>
          <cell r="L193"/>
          <cell r="M193">
            <v>1168559.31</v>
          </cell>
        </row>
        <row r="194">
          <cell r="A194" t="str">
            <v>42.0000.001</v>
          </cell>
          <cell r="B194" t="str">
            <v>42.</v>
          </cell>
          <cell r="C194" t="str">
            <v>SECRETARIA DE DESARROLLO SOCIAL</v>
          </cell>
          <cell r="D194">
            <v>175500</v>
          </cell>
          <cell r="E194">
            <v>0</v>
          </cell>
          <cell r="F194">
            <v>175500</v>
          </cell>
          <cell r="G194">
            <v>36811.96</v>
          </cell>
          <cell r="H194">
            <v>9236.9599999999991</v>
          </cell>
          <cell r="I194">
            <v>9236.9599999999991</v>
          </cell>
          <cell r="J194">
            <v>9236.9599999999991</v>
          </cell>
          <cell r="K194">
            <v>0</v>
          </cell>
          <cell r="L194">
            <v>5.2632250712250714</v>
          </cell>
          <cell r="M194">
            <v>166263.04000000001</v>
          </cell>
        </row>
        <row r="195">
          <cell r="A195" t="str">
            <v>42.0000.020</v>
          </cell>
          <cell r="B195" t="str">
            <v>42.</v>
          </cell>
          <cell r="C195" t="str">
            <v>DIRECCION DE GESTION SOCIAL</v>
          </cell>
          <cell r="D195">
            <v>4260092</v>
          </cell>
          <cell r="E195">
            <v>0</v>
          </cell>
          <cell r="F195">
            <v>4260092</v>
          </cell>
          <cell r="G195">
            <v>588481.13</v>
          </cell>
          <cell r="H195">
            <v>588481.13</v>
          </cell>
          <cell r="I195">
            <v>588481.13</v>
          </cell>
          <cell r="J195">
            <v>588481.13</v>
          </cell>
          <cell r="K195">
            <v>0</v>
          </cell>
          <cell r="L195">
            <v>13.813812706392257</v>
          </cell>
          <cell r="M195">
            <v>3671610.87</v>
          </cell>
        </row>
        <row r="196">
          <cell r="A196" t="str">
            <v>42.0000.061</v>
          </cell>
          <cell r="B196" t="str">
            <v>42.</v>
          </cell>
          <cell r="C196" t="str">
            <v>PROGRAMA DE IGUALDAD Y OPORTUNIDADES-</v>
          </cell>
          <cell r="D196">
            <v>444952</v>
          </cell>
          <cell r="E196">
            <v>0</v>
          </cell>
          <cell r="F196">
            <v>444952</v>
          </cell>
          <cell r="G196">
            <v>53511.99</v>
          </cell>
          <cell r="H196">
            <v>36385.99</v>
          </cell>
          <cell r="I196">
            <v>36385.99</v>
          </cell>
          <cell r="J196">
            <v>36011.99</v>
          </cell>
          <cell r="K196">
            <v>374</v>
          </cell>
          <cell r="L196">
            <v>8.1775090346823927</v>
          </cell>
          <cell r="M196">
            <v>408566.01</v>
          </cell>
        </row>
        <row r="197">
          <cell r="A197" t="str">
            <v>42.0000.062</v>
          </cell>
          <cell r="B197" t="str">
            <v>42.</v>
          </cell>
          <cell r="C197" t="str">
            <v xml:space="preserve">FORTALECER AL CONSEJO DEPARTAMENTAL DE </v>
          </cell>
          <cell r="D197">
            <v>100000</v>
          </cell>
          <cell r="E197">
            <v>0</v>
          </cell>
          <cell r="F197">
            <v>100000</v>
          </cell>
          <cell r="G197">
            <v>3501.3</v>
          </cell>
          <cell r="H197">
            <v>3501.3</v>
          </cell>
          <cell r="I197">
            <v>3501.3</v>
          </cell>
          <cell r="J197">
            <v>3501.3</v>
          </cell>
          <cell r="K197">
            <v>0</v>
          </cell>
          <cell r="L197">
            <v>3.5013000000000001</v>
          </cell>
          <cell r="M197">
            <v>96498.7</v>
          </cell>
        </row>
        <row r="198">
          <cell r="A198" t="str">
            <v>42.0000.080</v>
          </cell>
          <cell r="B198" t="str">
            <v>42.</v>
          </cell>
          <cell r="C198" t="str">
            <v xml:space="preserve">DIRECCION DE ATENCION A LA PERSONA CON </v>
          </cell>
          <cell r="D198">
            <v>807141</v>
          </cell>
          <cell r="E198">
            <v>0</v>
          </cell>
          <cell r="F198">
            <v>807141</v>
          </cell>
          <cell r="G198">
            <v>174802.25</v>
          </cell>
          <cell r="H198">
            <v>65952.25</v>
          </cell>
          <cell r="I198">
            <v>65952.25</v>
          </cell>
          <cell r="J198">
            <v>65952.25</v>
          </cell>
          <cell r="K198">
            <v>0</v>
          </cell>
          <cell r="L198">
            <v>8.1710940219862458</v>
          </cell>
          <cell r="M198">
            <v>741188.75</v>
          </cell>
        </row>
        <row r="199">
          <cell r="A199" t="str">
            <v>42.0000.081</v>
          </cell>
          <cell r="B199" t="str">
            <v>42.</v>
          </cell>
          <cell r="C199" t="str">
            <v xml:space="preserve">PROGRAMA DEPTAL.DE COORDINACION </v>
          </cell>
          <cell r="D199">
            <v>2996739</v>
          </cell>
          <cell r="E199">
            <v>0</v>
          </cell>
          <cell r="F199">
            <v>2996739</v>
          </cell>
          <cell r="G199">
            <v>734394.47</v>
          </cell>
          <cell r="H199">
            <v>123820.47</v>
          </cell>
          <cell r="I199">
            <v>123820.47</v>
          </cell>
          <cell r="J199">
            <v>116444.47</v>
          </cell>
          <cell r="K199">
            <v>7376</v>
          </cell>
          <cell r="L199">
            <v>4.1318403104174237</v>
          </cell>
          <cell r="M199">
            <v>2872918.53</v>
          </cell>
        </row>
        <row r="200">
          <cell r="A200" t="str">
            <v/>
          </cell>
          <cell r="B200" t="str">
            <v>Total 42</v>
          </cell>
          <cell r="C200"/>
          <cell r="D200">
            <v>8784424</v>
          </cell>
          <cell r="E200">
            <v>0</v>
          </cell>
          <cell r="F200">
            <v>8784424</v>
          </cell>
          <cell r="G200">
            <v>1591503.1</v>
          </cell>
          <cell r="H200">
            <v>827378.1</v>
          </cell>
          <cell r="I200">
            <v>827378.1</v>
          </cell>
          <cell r="J200">
            <v>819628.1</v>
          </cell>
          <cell r="K200">
            <v>7750</v>
          </cell>
          <cell r="L200"/>
          <cell r="M200">
            <v>7957045.9000000004</v>
          </cell>
        </row>
        <row r="201">
          <cell r="A201" t="str">
            <v>43.0000.001</v>
          </cell>
          <cell r="B201" t="str">
            <v>43.</v>
          </cell>
          <cell r="C201" t="str">
            <v xml:space="preserve">SECRETARIA DE OBRAS PUBLICAS, SERVICIOS Y </v>
          </cell>
          <cell r="D201">
            <v>695245</v>
          </cell>
          <cell r="E201">
            <v>0</v>
          </cell>
          <cell r="F201">
            <v>695245</v>
          </cell>
          <cell r="G201">
            <v>301407.84000000003</v>
          </cell>
          <cell r="H201">
            <v>180921.64</v>
          </cell>
          <cell r="I201">
            <v>180921.64</v>
          </cell>
          <cell r="J201">
            <v>180921.64</v>
          </cell>
          <cell r="K201">
            <v>0</v>
          </cell>
          <cell r="L201">
            <v>26.02271717164453</v>
          </cell>
          <cell r="M201">
            <v>514323.36</v>
          </cell>
        </row>
        <row r="202">
          <cell r="A202" t="str">
            <v>43.0000.016</v>
          </cell>
          <cell r="B202" t="str">
            <v>43.</v>
          </cell>
          <cell r="C202" t="str">
            <v>PROGRAMA DE MANTENIMIENTO VIAL</v>
          </cell>
          <cell r="D202">
            <v>23900000</v>
          </cell>
          <cell r="E202">
            <v>0</v>
          </cell>
          <cell r="F202">
            <v>23900000</v>
          </cell>
          <cell r="G202">
            <v>2295127.75</v>
          </cell>
          <cell r="H202">
            <v>1103667.75</v>
          </cell>
          <cell r="I202">
            <v>1103667.75</v>
          </cell>
          <cell r="J202">
            <v>857789.28</v>
          </cell>
          <cell r="K202">
            <v>245878.47</v>
          </cell>
          <cell r="L202">
            <v>4.6178566945606692</v>
          </cell>
          <cell r="M202">
            <v>22796332.25</v>
          </cell>
        </row>
        <row r="203">
          <cell r="A203" t="str">
            <v>43.0000.041</v>
          </cell>
          <cell r="B203" t="str">
            <v>43.</v>
          </cell>
          <cell r="C203" t="str">
            <v>PROGRAMA DE MANTENIMIENTO VIAL.</v>
          </cell>
          <cell r="D203">
            <v>21000000</v>
          </cell>
          <cell r="E203">
            <v>0</v>
          </cell>
          <cell r="F203">
            <v>21000000</v>
          </cell>
          <cell r="G203">
            <v>4722123.16</v>
          </cell>
          <cell r="H203">
            <v>3598828.32</v>
          </cell>
          <cell r="I203">
            <v>3598828.32</v>
          </cell>
          <cell r="J203">
            <v>2630612.59</v>
          </cell>
          <cell r="K203">
            <v>968215.73</v>
          </cell>
          <cell r="L203">
            <v>17.137277714285716</v>
          </cell>
          <cell r="M203">
            <v>17401171.68</v>
          </cell>
        </row>
        <row r="204">
          <cell r="A204" t="str">
            <v>43.0000.043</v>
          </cell>
          <cell r="B204" t="str">
            <v>43.</v>
          </cell>
          <cell r="C204" t="str">
            <v xml:space="preserve">PROGRAMA DE ATENCION SOCIAL Y EMERGENCIAS </v>
          </cell>
          <cell r="D204">
            <v>3000000</v>
          </cell>
          <cell r="E204">
            <v>0</v>
          </cell>
          <cell r="F204">
            <v>3000000</v>
          </cell>
          <cell r="G204">
            <v>551674.06999999995</v>
          </cell>
          <cell r="H204">
            <v>551674.06999999995</v>
          </cell>
          <cell r="I204">
            <v>551674.06999999995</v>
          </cell>
          <cell r="J204">
            <v>405591.08</v>
          </cell>
          <cell r="K204">
            <v>146082.99</v>
          </cell>
          <cell r="L204">
            <v>18.389135666666668</v>
          </cell>
          <cell r="M204">
            <v>2448325.9300000002</v>
          </cell>
        </row>
        <row r="205">
          <cell r="A205" t="str">
            <v>43.0007.000</v>
          </cell>
          <cell r="B205" t="str">
            <v>43.</v>
          </cell>
          <cell r="C205" t="str">
            <v>MEJ. CAMINO ROSARIO DEL INGRE-MACHICOCA-</v>
          </cell>
          <cell r="D205">
            <v>10050</v>
          </cell>
          <cell r="E205">
            <v>0</v>
          </cell>
          <cell r="F205">
            <v>10050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10050</v>
          </cell>
        </row>
        <row r="206">
          <cell r="A206" t="str">
            <v>43.0008.000</v>
          </cell>
          <cell r="B206" t="str">
            <v>43.</v>
          </cell>
          <cell r="C206" t="str">
            <v>MEJ. CAMINO EMPEDRADO TARABUCO - ICLA</v>
          </cell>
          <cell r="D206">
            <v>10050</v>
          </cell>
          <cell r="E206">
            <v>0</v>
          </cell>
          <cell r="F206">
            <v>10050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10050</v>
          </cell>
        </row>
        <row r="207">
          <cell r="A207" t="str">
            <v>43.0011.000</v>
          </cell>
          <cell r="B207" t="str">
            <v>43.</v>
          </cell>
          <cell r="C207" t="str">
            <v xml:space="preserve">CONST. CAMINO TRAMO RODEO - MOJON LOMA - </v>
          </cell>
          <cell r="D207">
            <v>6419000</v>
          </cell>
          <cell r="E207">
            <v>0</v>
          </cell>
          <cell r="F207">
            <v>6419000</v>
          </cell>
          <cell r="G207">
            <v>1485751.92</v>
          </cell>
          <cell r="H207">
            <v>647320.97</v>
          </cell>
          <cell r="I207">
            <v>647320.97</v>
          </cell>
          <cell r="J207">
            <v>647320.97</v>
          </cell>
          <cell r="K207">
            <v>0</v>
          </cell>
          <cell r="L207">
            <v>10.084451939554448</v>
          </cell>
          <cell r="M207">
            <v>5771679.0300000003</v>
          </cell>
        </row>
        <row r="208">
          <cell r="A208" t="str">
            <v>43.0016.000</v>
          </cell>
          <cell r="B208" t="str">
            <v>43.</v>
          </cell>
          <cell r="C208" t="str">
            <v>CONST. CAM. TRAMO ABRA PORTILLO-</v>
          </cell>
          <cell r="D208">
            <v>6000000</v>
          </cell>
          <cell r="E208">
            <v>0</v>
          </cell>
          <cell r="F208">
            <v>6000000</v>
          </cell>
          <cell r="G208">
            <v>967748.79</v>
          </cell>
          <cell r="H208">
            <v>795304.79</v>
          </cell>
          <cell r="I208">
            <v>795304.79</v>
          </cell>
          <cell r="J208">
            <v>555425.35</v>
          </cell>
          <cell r="K208">
            <v>239879.44</v>
          </cell>
          <cell r="L208">
            <v>13.255079833333333</v>
          </cell>
          <cell r="M208">
            <v>5204695.21</v>
          </cell>
        </row>
        <row r="209">
          <cell r="A209" t="str">
            <v>43.0017.000</v>
          </cell>
          <cell r="B209" t="str">
            <v>43.</v>
          </cell>
          <cell r="C209" t="str">
            <v xml:space="preserve">CONST. CAMINO TRAMO CHAWACOCHA - CRUZ </v>
          </cell>
          <cell r="D209">
            <v>10050</v>
          </cell>
          <cell r="E209">
            <v>0</v>
          </cell>
          <cell r="F209">
            <v>10050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10050</v>
          </cell>
        </row>
        <row r="210">
          <cell r="A210" t="str">
            <v>43.0018.000</v>
          </cell>
          <cell r="B210" t="str">
            <v>43.</v>
          </cell>
          <cell r="C210" t="str">
            <v>CONST. PUENTE VEHICULAR CHAWA CK OCHA</v>
          </cell>
          <cell r="D210">
            <v>1317641</v>
          </cell>
          <cell r="E210">
            <v>0</v>
          </cell>
          <cell r="F210">
            <v>1317641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1317641</v>
          </cell>
        </row>
        <row r="211">
          <cell r="A211" t="str">
            <v>43.0035.000</v>
          </cell>
          <cell r="B211" t="str">
            <v>43.</v>
          </cell>
          <cell r="C211" t="str">
            <v>MEJ. CAMINO TRAMO EL VILLAR-MOJON LOMA</v>
          </cell>
          <cell r="D211">
            <v>400000</v>
          </cell>
          <cell r="E211">
            <v>0</v>
          </cell>
          <cell r="F211">
            <v>400000</v>
          </cell>
          <cell r="G211">
            <v>400000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400000</v>
          </cell>
        </row>
        <row r="212">
          <cell r="A212" t="str">
            <v>43.0053.000</v>
          </cell>
          <cell r="B212" t="str">
            <v>43.</v>
          </cell>
          <cell r="C212" t="str">
            <v>CONST. CAMINO YUMAO ROSARIO DEL INGRE</v>
          </cell>
          <cell r="D212">
            <v>927256</v>
          </cell>
          <cell r="E212">
            <v>0</v>
          </cell>
          <cell r="F212">
            <v>927256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927256</v>
          </cell>
        </row>
        <row r="213">
          <cell r="A213" t="str">
            <v>43.0065.000</v>
          </cell>
          <cell r="B213" t="str">
            <v>43.</v>
          </cell>
          <cell r="C213" t="str">
            <v>CONST. PUENTE SAN JOSESITO - IPIRENDA</v>
          </cell>
          <cell r="D213">
            <v>2087317</v>
          </cell>
          <cell r="E213">
            <v>0</v>
          </cell>
          <cell r="F213">
            <v>2087317</v>
          </cell>
          <cell r="G213">
            <v>1177914.3400000001</v>
          </cell>
          <cell r="H213">
            <v>1177914.3400000001</v>
          </cell>
          <cell r="I213">
            <v>1177914.3400000001</v>
          </cell>
          <cell r="J213">
            <v>1177914.3400000001</v>
          </cell>
          <cell r="K213">
            <v>0</v>
          </cell>
          <cell r="L213">
            <v>56.431981342556021</v>
          </cell>
          <cell r="M213">
            <v>909402.66</v>
          </cell>
        </row>
        <row r="214">
          <cell r="A214" t="str">
            <v>43.0070.000</v>
          </cell>
          <cell r="B214" t="str">
            <v>43.</v>
          </cell>
          <cell r="C214" t="str">
            <v>CONST. CAMINO TRAMO CAYAMBUCO - CHACO</v>
          </cell>
          <cell r="D214">
            <v>10050</v>
          </cell>
          <cell r="E214">
            <v>0</v>
          </cell>
          <cell r="F214">
            <v>10050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10050</v>
          </cell>
        </row>
        <row r="215">
          <cell r="A215" t="str">
            <v>43.0077.000</v>
          </cell>
          <cell r="B215" t="str">
            <v>43.</v>
          </cell>
          <cell r="C215" t="str">
            <v xml:space="preserve">MEJ. CAMINO MAS OBRAS DE ARTE PADCOYO - </v>
          </cell>
          <cell r="D215">
            <v>1000000</v>
          </cell>
          <cell r="E215">
            <v>0</v>
          </cell>
          <cell r="F215">
            <v>1000000</v>
          </cell>
          <cell r="G215">
            <v>915030.95</v>
          </cell>
          <cell r="H215">
            <v>915030.95</v>
          </cell>
          <cell r="I215">
            <v>915030.95</v>
          </cell>
          <cell r="J215">
            <v>771803.31</v>
          </cell>
          <cell r="K215">
            <v>143227.64000000001</v>
          </cell>
          <cell r="L215">
            <v>91.503095000000002</v>
          </cell>
          <cell r="M215">
            <v>84969.05</v>
          </cell>
        </row>
        <row r="216">
          <cell r="A216" t="str">
            <v>43.0078.000</v>
          </cell>
          <cell r="B216" t="str">
            <v>43.</v>
          </cell>
          <cell r="C216" t="str">
            <v xml:space="preserve">CONST. CAMINO TRAMO SAJLINA - HUAYCO </v>
          </cell>
          <cell r="D216">
            <v>10050</v>
          </cell>
          <cell r="E216">
            <v>0</v>
          </cell>
          <cell r="F216">
            <v>10050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10050</v>
          </cell>
        </row>
        <row r="217">
          <cell r="A217" t="str">
            <v>43.0079.000</v>
          </cell>
          <cell r="B217" t="str">
            <v>43.</v>
          </cell>
          <cell r="C217" t="str">
            <v>MEJ. CAMINO TRAMO IGUEMBE - TENTAYAPE</v>
          </cell>
          <cell r="D217">
            <v>10050</v>
          </cell>
          <cell r="E217">
            <v>0</v>
          </cell>
          <cell r="F217">
            <v>10050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10050</v>
          </cell>
        </row>
        <row r="218">
          <cell r="A218" t="str">
            <v>43.0080.000</v>
          </cell>
          <cell r="B218" t="str">
            <v>43.</v>
          </cell>
          <cell r="C218" t="str">
            <v xml:space="preserve">CONST. CAMINO SAN ANTONIO LA TORRE - </v>
          </cell>
          <cell r="D218">
            <v>10050</v>
          </cell>
          <cell r="E218">
            <v>0</v>
          </cell>
          <cell r="F218">
            <v>10050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10050</v>
          </cell>
        </row>
        <row r="219">
          <cell r="A219" t="str">
            <v>43.0081.000</v>
          </cell>
          <cell r="B219" t="str">
            <v>43.</v>
          </cell>
          <cell r="C219" t="str">
            <v xml:space="preserve">CONST. PUENTE VEHICULAR TACURVITE EL </v>
          </cell>
          <cell r="D219">
            <v>6639164</v>
          </cell>
          <cell r="E219">
            <v>0</v>
          </cell>
          <cell r="F219">
            <v>6639164</v>
          </cell>
          <cell r="G219">
            <v>2490809.5099999998</v>
          </cell>
          <cell r="H219">
            <v>2490809.5099999998</v>
          </cell>
          <cell r="I219">
            <v>2490809.5099999998</v>
          </cell>
          <cell r="J219">
            <v>2468535.9500000002</v>
          </cell>
          <cell r="K219">
            <v>22273.56</v>
          </cell>
          <cell r="L219">
            <v>37.516914930855755</v>
          </cell>
          <cell r="M219">
            <v>4148354.49</v>
          </cell>
        </row>
        <row r="220">
          <cell r="A220" t="str">
            <v>43.0087.000</v>
          </cell>
          <cell r="B220" t="str">
            <v>43.</v>
          </cell>
          <cell r="C220" t="str">
            <v xml:space="preserve">APERT. DE CAMINO CHAMINA - TRES CRUCES </v>
          </cell>
          <cell r="D220">
            <v>10050</v>
          </cell>
          <cell r="E220">
            <v>0</v>
          </cell>
          <cell r="F220">
            <v>10050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10050</v>
          </cell>
        </row>
        <row r="221">
          <cell r="A221" t="str">
            <v>43.0090.000</v>
          </cell>
          <cell r="B221" t="str">
            <v>43.</v>
          </cell>
          <cell r="C221" t="str">
            <v>CONST. PUENTE VEHICULAR EL SAUSAL</v>
          </cell>
          <cell r="D221">
            <v>718172</v>
          </cell>
          <cell r="E221">
            <v>0</v>
          </cell>
          <cell r="F221">
            <v>718172</v>
          </cell>
          <cell r="G221">
            <v>718172</v>
          </cell>
          <cell r="H221">
            <v>718172</v>
          </cell>
          <cell r="I221">
            <v>718172</v>
          </cell>
          <cell r="J221">
            <v>718172</v>
          </cell>
          <cell r="K221">
            <v>0</v>
          </cell>
          <cell r="L221">
            <v>100</v>
          </cell>
          <cell r="M221">
            <v>0</v>
          </cell>
        </row>
        <row r="222">
          <cell r="A222" t="str">
            <v>43.0091.000</v>
          </cell>
          <cell r="B222" t="str">
            <v>43.</v>
          </cell>
          <cell r="C222" t="str">
            <v xml:space="preserve">MEJ. DE CAMINO CRUCE TIERRAS DEL SEÑOR SAN </v>
          </cell>
          <cell r="D222">
            <v>1000</v>
          </cell>
          <cell r="E222">
            <v>0</v>
          </cell>
          <cell r="F222">
            <v>1000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1000</v>
          </cell>
        </row>
        <row r="223">
          <cell r="A223" t="str">
            <v>43.0093.000</v>
          </cell>
          <cell r="B223" t="str">
            <v>43.</v>
          </cell>
          <cell r="C223" t="str">
            <v xml:space="preserve">CONST. CAMINO DE ACCESO AEROPUERTO </v>
          </cell>
          <cell r="D223">
            <v>10050</v>
          </cell>
          <cell r="E223">
            <v>0</v>
          </cell>
          <cell r="F223">
            <v>10050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10050</v>
          </cell>
        </row>
        <row r="224">
          <cell r="A224" t="str">
            <v>43.0099.000</v>
          </cell>
          <cell r="B224" t="str">
            <v>43.</v>
          </cell>
          <cell r="C224" t="str">
            <v xml:space="preserve">CONST. CAMINO ASFALTADO CANDUA </v>
          </cell>
          <cell r="D224">
            <v>1400000</v>
          </cell>
          <cell r="E224">
            <v>0</v>
          </cell>
          <cell r="F224">
            <v>1400000</v>
          </cell>
          <cell r="G224">
            <v>712899.72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1400000</v>
          </cell>
        </row>
        <row r="225">
          <cell r="A225" t="str">
            <v/>
          </cell>
          <cell r="B225" t="str">
            <v>Total 43</v>
          </cell>
          <cell r="C225"/>
          <cell r="D225">
            <v>75595245</v>
          </cell>
          <cell r="E225">
            <v>0</v>
          </cell>
          <cell r="F225">
            <v>75595245</v>
          </cell>
          <cell r="G225">
            <v>16738660.050000001</v>
          </cell>
          <cell r="H225">
            <v>12179644.34</v>
          </cell>
          <cell r="I225">
            <v>12179644.34</v>
          </cell>
          <cell r="J225">
            <v>10414086.509999998</v>
          </cell>
          <cell r="K225">
            <v>1765557.83</v>
          </cell>
          <cell r="L225"/>
          <cell r="M225">
            <v>63415600.659999996</v>
          </cell>
        </row>
        <row r="226">
          <cell r="A226" t="str">
            <v>44.0000.016</v>
          </cell>
          <cell r="B226" t="str">
            <v>44.</v>
          </cell>
          <cell r="C226" t="str">
            <v>PROGRAMA DE FOMENTO AL DEPORTE</v>
          </cell>
          <cell r="D226">
            <v>450000</v>
          </cell>
          <cell r="E226">
            <v>0</v>
          </cell>
          <cell r="F226">
            <v>450000</v>
          </cell>
          <cell r="G226">
            <v>130774</v>
          </cell>
          <cell r="H226">
            <v>70099</v>
          </cell>
          <cell r="I226">
            <v>70099</v>
          </cell>
          <cell r="J226">
            <v>69505</v>
          </cell>
          <cell r="K226">
            <v>594</v>
          </cell>
          <cell r="L226">
            <v>15.577555555555556</v>
          </cell>
          <cell r="M226">
            <v>379901</v>
          </cell>
        </row>
        <row r="227">
          <cell r="A227" t="str">
            <v>44.0000.041</v>
          </cell>
          <cell r="B227" t="str">
            <v>44.</v>
          </cell>
          <cell r="C227" t="str">
            <v>PROGRAMA DE FOMENTO AL DEPORTE.</v>
          </cell>
          <cell r="D227">
            <v>5300000</v>
          </cell>
          <cell r="E227">
            <v>0</v>
          </cell>
          <cell r="F227">
            <v>5300000</v>
          </cell>
          <cell r="G227">
            <v>1561834.59</v>
          </cell>
          <cell r="H227">
            <v>604130.68999999994</v>
          </cell>
          <cell r="I227">
            <v>604130.68999999994</v>
          </cell>
          <cell r="J227">
            <v>602998.68999999994</v>
          </cell>
          <cell r="K227">
            <v>1132</v>
          </cell>
          <cell r="L227">
            <v>11.398692264150943</v>
          </cell>
          <cell r="M227">
            <v>4695869.3099999996</v>
          </cell>
        </row>
        <row r="228">
          <cell r="A228" t="str">
            <v>44.0015.000</v>
          </cell>
          <cell r="B228" t="str">
            <v>44.</v>
          </cell>
          <cell r="C228" t="str">
            <v xml:space="preserve">CONST. COLISEO DEPORTIVO EVO MORALES(ZONA </v>
          </cell>
          <cell r="D228">
            <v>500000</v>
          </cell>
          <cell r="E228">
            <v>0</v>
          </cell>
          <cell r="F228">
            <v>500000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500000</v>
          </cell>
        </row>
        <row r="229">
          <cell r="A229" t="str">
            <v>44.0031.000</v>
          </cell>
          <cell r="B229" t="str">
            <v>44.</v>
          </cell>
          <cell r="C229" t="str">
            <v xml:space="preserve">CONST. COLISEO DEPORTIVO ESTEBAN URQUIZU </v>
          </cell>
          <cell r="D229">
            <v>550000</v>
          </cell>
          <cell r="E229">
            <v>0</v>
          </cell>
          <cell r="F229">
            <v>550000</v>
          </cell>
          <cell r="G229">
            <v>550000</v>
          </cell>
          <cell r="H229">
            <v>550000</v>
          </cell>
          <cell r="I229">
            <v>550000</v>
          </cell>
          <cell r="J229">
            <v>550000</v>
          </cell>
          <cell r="K229">
            <v>0</v>
          </cell>
          <cell r="L229">
            <v>100</v>
          </cell>
          <cell r="M229">
            <v>0</v>
          </cell>
        </row>
        <row r="230">
          <cell r="A230" t="str">
            <v>44.0048.000</v>
          </cell>
          <cell r="B230" t="str">
            <v>44.</v>
          </cell>
          <cell r="C230" t="str">
            <v>AMPL. COMPLEJO DEPORTIVO ESTADIUM PATRIA</v>
          </cell>
          <cell r="D230">
            <v>763876</v>
          </cell>
          <cell r="E230">
            <v>0</v>
          </cell>
          <cell r="F230">
            <v>763876</v>
          </cell>
          <cell r="G230">
            <v>753875.54</v>
          </cell>
          <cell r="H230">
            <v>753875.54</v>
          </cell>
          <cell r="I230">
            <v>753875.54</v>
          </cell>
          <cell r="J230">
            <v>753875.54</v>
          </cell>
          <cell r="K230">
            <v>0</v>
          </cell>
          <cell r="L230">
            <v>98.690826783404631</v>
          </cell>
          <cell r="M230">
            <v>10000.459999999999</v>
          </cell>
        </row>
        <row r="231">
          <cell r="A231" t="str">
            <v/>
          </cell>
          <cell r="B231" t="str">
            <v>Total 44</v>
          </cell>
          <cell r="C231"/>
          <cell r="D231">
            <v>7563876</v>
          </cell>
          <cell r="E231">
            <v>0</v>
          </cell>
          <cell r="F231">
            <v>7563876</v>
          </cell>
          <cell r="G231">
            <v>2996484.13</v>
          </cell>
          <cell r="H231">
            <v>1978105.23</v>
          </cell>
          <cell r="I231">
            <v>1978105.23</v>
          </cell>
          <cell r="J231">
            <v>1976379.23</v>
          </cell>
          <cell r="K231">
            <v>1726</v>
          </cell>
          <cell r="L231"/>
          <cell r="M231">
            <v>5585770.7699999996</v>
          </cell>
        </row>
        <row r="232">
          <cell r="A232" t="str">
            <v>95.0000.090</v>
          </cell>
          <cell r="B232" t="str">
            <v>95.</v>
          </cell>
          <cell r="C232" t="str">
            <v xml:space="preserve">PROGRAMA DE SEGURIDAD CIUDADANA </v>
          </cell>
          <cell r="D232">
            <v>2842535</v>
          </cell>
          <cell r="E232">
            <v>0</v>
          </cell>
          <cell r="F232">
            <v>2842535</v>
          </cell>
          <cell r="G232">
            <v>1175621.2</v>
          </cell>
          <cell r="H232">
            <v>265786.48</v>
          </cell>
          <cell r="I232">
            <v>265786.48</v>
          </cell>
          <cell r="J232">
            <v>265786.48</v>
          </cell>
          <cell r="K232">
            <v>0</v>
          </cell>
          <cell r="L232">
            <v>9.3503327135813628</v>
          </cell>
          <cell r="M232">
            <v>2576748.52</v>
          </cell>
        </row>
        <row r="233">
          <cell r="A233" t="str">
            <v>95.0000.095</v>
          </cell>
          <cell r="B233" t="str">
            <v>95.</v>
          </cell>
          <cell r="C233" t="str">
            <v>REGIMEM PENINTECIARIO</v>
          </cell>
          <cell r="D233">
            <v>1600000</v>
          </cell>
          <cell r="E233">
            <v>0</v>
          </cell>
          <cell r="F233">
            <v>1600000</v>
          </cell>
          <cell r="G233">
            <v>297248</v>
          </cell>
          <cell r="H233">
            <v>297248</v>
          </cell>
          <cell r="I233">
            <v>297248</v>
          </cell>
          <cell r="J233">
            <v>297248</v>
          </cell>
          <cell r="K233">
            <v>0</v>
          </cell>
          <cell r="L233">
            <v>18.577999999999999</v>
          </cell>
          <cell r="M233">
            <v>1302752</v>
          </cell>
        </row>
        <row r="234">
          <cell r="A234" t="str">
            <v>95.0035.000</v>
          </cell>
          <cell r="B234" t="str">
            <v>95.</v>
          </cell>
          <cell r="C234" t="str">
            <v xml:space="preserve">CONST. ESTACION POLICIAL INTEGRADA </v>
          </cell>
          <cell r="D234">
            <v>2000000</v>
          </cell>
          <cell r="E234">
            <v>0</v>
          </cell>
          <cell r="F234">
            <v>2000000</v>
          </cell>
          <cell r="G234">
            <v>1876394.78</v>
          </cell>
          <cell r="H234">
            <v>1876394.78</v>
          </cell>
          <cell r="I234">
            <v>1876394.78</v>
          </cell>
          <cell r="J234">
            <v>1876394.78</v>
          </cell>
          <cell r="K234">
            <v>0</v>
          </cell>
          <cell r="L234">
            <v>93.819738999999998</v>
          </cell>
          <cell r="M234">
            <v>123605.22</v>
          </cell>
        </row>
        <row r="235">
          <cell r="A235" t="str">
            <v/>
          </cell>
          <cell r="B235" t="str">
            <v>Total 95</v>
          </cell>
          <cell r="C235"/>
          <cell r="D235">
            <v>6442535</v>
          </cell>
          <cell r="E235">
            <v>0</v>
          </cell>
          <cell r="F235">
            <v>6442535</v>
          </cell>
          <cell r="G235">
            <v>3349263.98</v>
          </cell>
          <cell r="H235">
            <v>2439429.2599999998</v>
          </cell>
          <cell r="I235">
            <v>2439429.2599999998</v>
          </cell>
          <cell r="J235">
            <v>2439429.2599999998</v>
          </cell>
          <cell r="K235">
            <v>0</v>
          </cell>
          <cell r="L235"/>
          <cell r="M235">
            <v>4003105.74</v>
          </cell>
        </row>
        <row r="236">
          <cell r="A236" t="str">
            <v>96.0000.080</v>
          </cell>
          <cell r="B236" t="str">
            <v>96.</v>
          </cell>
          <cell r="C236" t="str">
            <v>GESTION DE RIESGOS NATURALES</v>
          </cell>
          <cell r="D236">
            <v>8987217</v>
          </cell>
          <cell r="E236">
            <v>0</v>
          </cell>
          <cell r="F236">
            <v>8987217</v>
          </cell>
          <cell r="G236">
            <v>3097953.96</v>
          </cell>
          <cell r="H236">
            <v>240873.86</v>
          </cell>
          <cell r="I236">
            <v>240873.86</v>
          </cell>
          <cell r="J236">
            <v>239313.86</v>
          </cell>
          <cell r="K236">
            <v>1560</v>
          </cell>
          <cell r="L236">
            <v>2.6801829754416744</v>
          </cell>
          <cell r="M236">
            <v>8746343.1400000006</v>
          </cell>
        </row>
        <row r="237">
          <cell r="A237" t="str">
            <v>96.0000.081</v>
          </cell>
          <cell r="B237" t="str">
            <v>96.</v>
          </cell>
          <cell r="C237" t="str">
            <v>PROGRAMA DEPTAL.DE EMPLEO POR EMERGENCIA</v>
          </cell>
          <cell r="D237">
            <v>3495830</v>
          </cell>
          <cell r="E237">
            <v>0</v>
          </cell>
          <cell r="F237">
            <v>3495830</v>
          </cell>
          <cell r="G237">
            <v>36995.69</v>
          </cell>
          <cell r="H237">
            <v>36995.69</v>
          </cell>
          <cell r="I237">
            <v>36995.69</v>
          </cell>
          <cell r="J237">
            <v>36995.69</v>
          </cell>
          <cell r="K237">
            <v>0</v>
          </cell>
          <cell r="L237">
            <v>1.0582805800053205</v>
          </cell>
          <cell r="M237">
            <v>3458834.31</v>
          </cell>
        </row>
        <row r="238">
          <cell r="A238" t="str">
            <v>96.0028.000</v>
          </cell>
          <cell r="B238" t="str">
            <v>96.</v>
          </cell>
          <cell r="C238" t="str">
            <v xml:space="preserve">CONST. DEFENSIVOS CON GAVIONES RIO </v>
          </cell>
          <cell r="D238">
            <v>661138</v>
          </cell>
          <cell r="E238">
            <v>0</v>
          </cell>
          <cell r="F238">
            <v>661138</v>
          </cell>
          <cell r="G238">
            <v>661137.81000000006</v>
          </cell>
          <cell r="H238">
            <v>661137.81000000006</v>
          </cell>
          <cell r="I238">
            <v>661137.81000000006</v>
          </cell>
          <cell r="J238">
            <v>661137.81000000006</v>
          </cell>
          <cell r="K238">
            <v>0</v>
          </cell>
          <cell r="L238">
            <v>99.999971261673053</v>
          </cell>
          <cell r="M238">
            <v>0.19</v>
          </cell>
        </row>
        <row r="239">
          <cell r="A239" t="str">
            <v>96.0039.000</v>
          </cell>
          <cell r="B239" t="str">
            <v>96.</v>
          </cell>
          <cell r="C239" t="str">
            <v xml:space="preserve">CONST. DEFENSIVOS CON GAVIONES RIO </v>
          </cell>
          <cell r="D239">
            <v>165107</v>
          </cell>
          <cell r="E239">
            <v>0</v>
          </cell>
          <cell r="F239">
            <v>165107</v>
          </cell>
          <cell r="G239">
            <v>165107</v>
          </cell>
          <cell r="H239">
            <v>165107</v>
          </cell>
          <cell r="I239">
            <v>165107</v>
          </cell>
          <cell r="J239">
            <v>165107</v>
          </cell>
          <cell r="K239">
            <v>0</v>
          </cell>
          <cell r="L239">
            <v>100</v>
          </cell>
          <cell r="M239">
            <v>0</v>
          </cell>
        </row>
        <row r="240">
          <cell r="A240" t="str">
            <v/>
          </cell>
          <cell r="B240" t="str">
            <v>Total 96</v>
          </cell>
          <cell r="C240"/>
          <cell r="D240">
            <v>13309292</v>
          </cell>
          <cell r="E240">
            <v>0</v>
          </cell>
          <cell r="F240">
            <v>13309292</v>
          </cell>
          <cell r="G240">
            <v>3961194.46</v>
          </cell>
          <cell r="H240">
            <v>1104114.3600000001</v>
          </cell>
          <cell r="I240">
            <v>1104114.3600000001</v>
          </cell>
          <cell r="J240">
            <v>1102554.3600000001</v>
          </cell>
          <cell r="K240">
            <v>1560</v>
          </cell>
          <cell r="L240"/>
          <cell r="M240">
            <v>12205177.640000001</v>
          </cell>
        </row>
        <row r="241">
          <cell r="A241" t="str">
            <v>97.0000.003</v>
          </cell>
          <cell r="B241" t="str">
            <v>97.</v>
          </cell>
          <cell r="C241" t="str">
            <v xml:space="preserve">BOLSAS DE TRANSFERENCIAS </v>
          </cell>
          <cell r="D241">
            <v>5963468</v>
          </cell>
          <cell r="E241">
            <v>0</v>
          </cell>
          <cell r="F241">
            <v>5963468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5963468</v>
          </cell>
        </row>
        <row r="242">
          <cell r="A242" t="str">
            <v/>
          </cell>
          <cell r="B242" t="str">
            <v>Total 97</v>
          </cell>
          <cell r="C242"/>
          <cell r="D242">
            <v>5963468</v>
          </cell>
          <cell r="E242">
            <v>0</v>
          </cell>
          <cell r="F242">
            <v>5963468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/>
          <cell r="M242">
            <v>5963468</v>
          </cell>
        </row>
        <row r="243">
          <cell r="A243" t="str">
            <v>98.0000.022</v>
          </cell>
          <cell r="B243" t="str">
            <v>98.</v>
          </cell>
          <cell r="C243" t="str">
            <v>BONO DE VACUNACION-ESCALAFON AL MERITO-</v>
          </cell>
          <cell r="D243">
            <v>6768471</v>
          </cell>
          <cell r="E243">
            <v>0</v>
          </cell>
          <cell r="F243">
            <v>6768471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6768471</v>
          </cell>
        </row>
        <row r="244">
          <cell r="A244" t="str">
            <v>98.0000.023</v>
          </cell>
          <cell r="B244" t="str">
            <v>98.</v>
          </cell>
          <cell r="C244" t="str">
            <v xml:space="preserve">SERVICIO DEPARTAMENTAL DE RIEGO </v>
          </cell>
          <cell r="D244">
            <v>20000</v>
          </cell>
          <cell r="E244">
            <v>0</v>
          </cell>
          <cell r="F244">
            <v>20000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20000</v>
          </cell>
        </row>
        <row r="245">
          <cell r="A245" t="str">
            <v>98.0000.024</v>
          </cell>
          <cell r="B245" t="str">
            <v>98.</v>
          </cell>
          <cell r="C245" t="str">
            <v xml:space="preserve">TRANSFERENCIAS CORRIENTES </v>
          </cell>
          <cell r="D245">
            <v>135089</v>
          </cell>
          <cell r="E245">
            <v>0</v>
          </cell>
          <cell r="F245">
            <v>135089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135089</v>
          </cell>
        </row>
        <row r="246">
          <cell r="A246" t="str">
            <v>98.0000.025</v>
          </cell>
          <cell r="B246" t="str">
            <v>98.</v>
          </cell>
          <cell r="C246" t="str">
            <v>TRANSFERENCIA MINISTERIO DE EDUCACION</v>
          </cell>
          <cell r="D246">
            <v>525000</v>
          </cell>
          <cell r="E246">
            <v>0</v>
          </cell>
          <cell r="F246">
            <v>525000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525000</v>
          </cell>
        </row>
        <row r="247">
          <cell r="A247" t="str">
            <v>98.0000.032</v>
          </cell>
          <cell r="B247" t="str">
            <v>98.</v>
          </cell>
          <cell r="C247" t="str">
            <v>RENTA DIGNIDAD</v>
          </cell>
          <cell r="D247">
            <v>23059690</v>
          </cell>
          <cell r="E247">
            <v>0</v>
          </cell>
          <cell r="F247">
            <v>23059690</v>
          </cell>
          <cell r="G247">
            <v>3945887.71</v>
          </cell>
          <cell r="H247">
            <v>3945887.71</v>
          </cell>
          <cell r="I247">
            <v>3945887.71</v>
          </cell>
          <cell r="J247">
            <v>3945887.71</v>
          </cell>
          <cell r="K247">
            <v>0</v>
          </cell>
          <cell r="L247">
            <v>17.111625134596345</v>
          </cell>
          <cell r="M247">
            <v>19113802.289999999</v>
          </cell>
        </row>
        <row r="248">
          <cell r="A248" t="str">
            <v>98.0000.033</v>
          </cell>
          <cell r="B248" t="str">
            <v>98.</v>
          </cell>
          <cell r="C248" t="str">
            <v>UNIVERSIDADES</v>
          </cell>
          <cell r="D248">
            <v>11010481</v>
          </cell>
          <cell r="E248">
            <v>0</v>
          </cell>
          <cell r="F248">
            <v>11010481</v>
          </cell>
          <cell r="G248">
            <v>1921155.83</v>
          </cell>
          <cell r="H248">
            <v>1921155.83</v>
          </cell>
          <cell r="I248">
            <v>1921155.83</v>
          </cell>
          <cell r="J248">
            <v>1921155.83</v>
          </cell>
          <cell r="K248">
            <v>0</v>
          </cell>
          <cell r="L248">
            <v>17.448427820728266</v>
          </cell>
          <cell r="M248">
            <v>9089325.1699999999</v>
          </cell>
        </row>
        <row r="249">
          <cell r="A249" t="str">
            <v>98.0000.034</v>
          </cell>
          <cell r="B249" t="str">
            <v>98.</v>
          </cell>
          <cell r="C249" t="str">
            <v xml:space="preserve">FONDO DE FOMENTO A LA EDUCACION CIVICO </v>
          </cell>
          <cell r="D249">
            <v>153731</v>
          </cell>
          <cell r="E249">
            <v>0</v>
          </cell>
          <cell r="F249">
            <v>153731</v>
          </cell>
          <cell r="G249">
            <v>12736.76</v>
          </cell>
          <cell r="H249">
            <v>12736.76</v>
          </cell>
          <cell r="I249">
            <v>12736.76</v>
          </cell>
          <cell r="J249">
            <v>12736.76</v>
          </cell>
          <cell r="K249">
            <v>0</v>
          </cell>
          <cell r="L249">
            <v>8.2850953939023366</v>
          </cell>
          <cell r="M249">
            <v>140994.23999999999</v>
          </cell>
        </row>
        <row r="250">
          <cell r="A250" t="str">
            <v>98.0000.035</v>
          </cell>
          <cell r="B250" t="str">
            <v>98.</v>
          </cell>
          <cell r="C250" t="str">
            <v>PROYECTO SUCRE CIUDAD UNIVERSITARIA</v>
          </cell>
          <cell r="D250">
            <v>600000</v>
          </cell>
          <cell r="E250">
            <v>0</v>
          </cell>
          <cell r="F250">
            <v>600000</v>
          </cell>
          <cell r="G250">
            <v>71111.149999999994</v>
          </cell>
          <cell r="H250">
            <v>36003.440000000002</v>
          </cell>
          <cell r="I250">
            <v>36003.440000000002</v>
          </cell>
          <cell r="J250">
            <v>36003.440000000002</v>
          </cell>
          <cell r="K250">
            <v>0</v>
          </cell>
          <cell r="L250">
            <v>6.0005733333333335</v>
          </cell>
          <cell r="M250">
            <v>563996.56000000006</v>
          </cell>
        </row>
        <row r="251">
          <cell r="A251" t="str">
            <v>98.0000.036</v>
          </cell>
          <cell r="B251" t="str">
            <v>98.</v>
          </cell>
          <cell r="C251" t="str">
            <v>APOYO A LAS PERSONAS CON DISCAPACIDAD</v>
          </cell>
          <cell r="D251">
            <v>70000</v>
          </cell>
          <cell r="E251">
            <v>0</v>
          </cell>
          <cell r="F251">
            <v>70000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70000</v>
          </cell>
        </row>
        <row r="252">
          <cell r="A252" t="str">
            <v>98.0000.037</v>
          </cell>
          <cell r="B252" t="str">
            <v>98.</v>
          </cell>
          <cell r="C252" t="str">
            <v>PROGRAMA DE GESTION EDUCATIVA.</v>
          </cell>
          <cell r="D252">
            <v>30000</v>
          </cell>
          <cell r="E252">
            <v>0</v>
          </cell>
          <cell r="F252">
            <v>30000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30000</v>
          </cell>
        </row>
        <row r="253">
          <cell r="A253" t="str">
            <v>98.0000.038</v>
          </cell>
          <cell r="B253" t="str">
            <v>98.</v>
          </cell>
          <cell r="C253" t="str">
            <v xml:space="preserve">PROGRAMA DE ASISTENCIA SOCIAL Y </v>
          </cell>
          <cell r="D253">
            <v>4000001</v>
          </cell>
          <cell r="E253">
            <v>0</v>
          </cell>
          <cell r="F253">
            <v>4000001</v>
          </cell>
          <cell r="G253">
            <v>4000001</v>
          </cell>
          <cell r="H253">
            <v>1266785.07</v>
          </cell>
          <cell r="I253">
            <v>1266785.07</v>
          </cell>
          <cell r="J253">
            <v>1266785.07</v>
          </cell>
          <cell r="K253">
            <v>0</v>
          </cell>
          <cell r="L253">
            <v>31.66961883259529</v>
          </cell>
          <cell r="M253">
            <v>2733215.93</v>
          </cell>
        </row>
        <row r="254">
          <cell r="A254" t="str">
            <v>98.0000.041</v>
          </cell>
          <cell r="B254" t="str">
            <v>98.</v>
          </cell>
          <cell r="C254" t="str">
            <v>TRANSFERENCIAS DE CAPITAL</v>
          </cell>
          <cell r="D254">
            <v>144802381</v>
          </cell>
          <cell r="E254">
            <v>0</v>
          </cell>
          <cell r="F254">
            <v>144802381</v>
          </cell>
          <cell r="G254">
            <v>5229196.41</v>
          </cell>
          <cell r="H254">
            <v>1861272.41</v>
          </cell>
          <cell r="I254">
            <v>1861272.41</v>
          </cell>
          <cell r="J254">
            <v>1861272.41</v>
          </cell>
          <cell r="K254">
            <v>0</v>
          </cell>
          <cell r="L254">
            <v>1.2853879868177029</v>
          </cell>
          <cell r="M254">
            <v>142941108.59</v>
          </cell>
        </row>
        <row r="255">
          <cell r="A255" t="str">
            <v>98.0000.045</v>
          </cell>
          <cell r="B255" t="str">
            <v>98.</v>
          </cell>
          <cell r="C255" t="str">
            <v>PROYECTO SUCRE CIUDAD UNIVERSITARIA.</v>
          </cell>
          <cell r="D255">
            <v>3400000</v>
          </cell>
          <cell r="E255">
            <v>0</v>
          </cell>
          <cell r="F255">
            <v>3400000</v>
          </cell>
          <cell r="G255">
            <v>402963.18</v>
          </cell>
          <cell r="H255">
            <v>204019.48</v>
          </cell>
          <cell r="I255">
            <v>204019.48</v>
          </cell>
          <cell r="J255">
            <v>204019.48</v>
          </cell>
          <cell r="K255">
            <v>0</v>
          </cell>
          <cell r="L255">
            <v>6.000572941176471</v>
          </cell>
          <cell r="M255">
            <v>3195980.52</v>
          </cell>
        </row>
        <row r="256">
          <cell r="A256" t="str">
            <v>98.0000.048</v>
          </cell>
          <cell r="B256" t="str">
            <v>98.</v>
          </cell>
          <cell r="C256" t="str">
            <v xml:space="preserve">PROGRAMA PREMIO JUANA AZURDUY Y MANUEL </v>
          </cell>
          <cell r="D256">
            <v>80000</v>
          </cell>
          <cell r="E256">
            <v>0</v>
          </cell>
          <cell r="F256">
            <v>80000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80000</v>
          </cell>
        </row>
        <row r="257">
          <cell r="A257" t="str">
            <v>98.0000.049</v>
          </cell>
          <cell r="B257" t="str">
            <v>98.</v>
          </cell>
          <cell r="C257" t="str">
            <v>FOMENTO AL DEPORTE</v>
          </cell>
          <cell r="D257">
            <v>150000</v>
          </cell>
          <cell r="E257">
            <v>0</v>
          </cell>
          <cell r="F257">
            <v>150000</v>
          </cell>
          <cell r="G257">
            <v>12500</v>
          </cell>
          <cell r="H257">
            <v>12500</v>
          </cell>
          <cell r="I257">
            <v>12500</v>
          </cell>
          <cell r="J257">
            <v>12500</v>
          </cell>
          <cell r="K257">
            <v>0</v>
          </cell>
          <cell r="L257">
            <v>8.3333333333333339</v>
          </cell>
          <cell r="M257">
            <v>137500</v>
          </cell>
        </row>
        <row r="258">
          <cell r="A258" t="str">
            <v/>
          </cell>
          <cell r="B258" t="str">
            <v>Total 98</v>
          </cell>
          <cell r="C258"/>
          <cell r="D258">
            <v>194804844</v>
          </cell>
          <cell r="E258">
            <v>0</v>
          </cell>
          <cell r="F258">
            <v>194804844</v>
          </cell>
          <cell r="G258">
            <v>15595552.039999999</v>
          </cell>
          <cell r="H258">
            <v>9260360.7000000011</v>
          </cell>
          <cell r="I258">
            <v>9260360.7000000011</v>
          </cell>
          <cell r="J258">
            <v>9260360.7000000011</v>
          </cell>
          <cell r="K258">
            <v>0</v>
          </cell>
          <cell r="L258"/>
          <cell r="M258">
            <v>185544483.30000001</v>
          </cell>
        </row>
        <row r="259">
          <cell r="A259" t="str">
            <v>99.0000.022</v>
          </cell>
          <cell r="B259" t="str">
            <v>99.</v>
          </cell>
          <cell r="C259" t="str">
            <v xml:space="preserve">DEUDA INTERNA (FNDR,SOBOCE Y OTROS </v>
          </cell>
          <cell r="D259">
            <v>27861620</v>
          </cell>
          <cell r="E259">
            <v>2145378.39</v>
          </cell>
          <cell r="F259">
            <v>30006998.390000001</v>
          </cell>
          <cell r="G259">
            <v>13749826.529999999</v>
          </cell>
          <cell r="H259">
            <v>13749826.529999999</v>
          </cell>
          <cell r="I259">
            <v>13749826.529999999</v>
          </cell>
          <cell r="J259">
            <v>13749826.529999999</v>
          </cell>
          <cell r="K259">
            <v>0</v>
          </cell>
          <cell r="L259">
            <v>45.822065743777316</v>
          </cell>
          <cell r="M259">
            <v>16257171.859999999</v>
          </cell>
        </row>
        <row r="260">
          <cell r="A260" t="str">
            <v>99.0000.023</v>
          </cell>
          <cell r="B260" t="str">
            <v>99.</v>
          </cell>
          <cell r="C260" t="str">
            <v xml:space="preserve">DEUDA EXTERNA (ORGANISMOS </v>
          </cell>
          <cell r="D260">
            <v>12168182</v>
          </cell>
          <cell r="E260">
            <v>0</v>
          </cell>
          <cell r="F260">
            <v>12168182</v>
          </cell>
          <cell r="G260">
            <v>2835441.05</v>
          </cell>
          <cell r="H260">
            <v>2835441.05</v>
          </cell>
          <cell r="I260">
            <v>2835441.05</v>
          </cell>
          <cell r="J260">
            <v>2835441.05</v>
          </cell>
          <cell r="K260">
            <v>0</v>
          </cell>
          <cell r="L260">
            <v>23.302092703741611</v>
          </cell>
          <cell r="M260">
            <v>9332740.9499999993</v>
          </cell>
        </row>
        <row r="261">
          <cell r="A261"/>
          <cell r="B261" t="str">
            <v>Total 99</v>
          </cell>
          <cell r="C261"/>
          <cell r="D261">
            <v>40029802</v>
          </cell>
          <cell r="E261">
            <v>2145378.39</v>
          </cell>
          <cell r="F261">
            <v>42175180.390000001</v>
          </cell>
          <cell r="G261">
            <v>16585267.579999998</v>
          </cell>
          <cell r="H261">
            <v>16585267.579999998</v>
          </cell>
          <cell r="I261">
            <v>16585267.579999998</v>
          </cell>
          <cell r="J261">
            <v>16585267.579999998</v>
          </cell>
          <cell r="K261">
            <v>0</v>
          </cell>
          <cell r="L261"/>
          <cell r="M261">
            <v>25589912.809999999</v>
          </cell>
        </row>
        <row r="262">
          <cell r="A262" t="str">
            <v>Total Entidad</v>
          </cell>
          <cell r="B262"/>
          <cell r="C262" t="str">
            <v>901</v>
          </cell>
          <cell r="D262">
            <v>1025317780</v>
          </cell>
          <cell r="E262">
            <v>5454090.8799999999</v>
          </cell>
          <cell r="F262">
            <v>1030771870.88</v>
          </cell>
          <cell r="G262">
            <v>186418888.95999998</v>
          </cell>
          <cell r="H262">
            <v>140199464.49999997</v>
          </cell>
          <cell r="I262">
            <v>140199464.49999997</v>
          </cell>
          <cell r="J262">
            <v>138024263.26999998</v>
          </cell>
          <cell r="K262">
            <v>2175201.23</v>
          </cell>
          <cell r="L262">
            <v>13.601405748520049</v>
          </cell>
          <cell r="M262">
            <v>890572406.37999976</v>
          </cell>
        </row>
        <row r="263">
          <cell r="A263"/>
          <cell r="B263"/>
          <cell r="C263"/>
          <cell r="D263"/>
          <cell r="E263"/>
          <cell r="F263"/>
          <cell r="G263"/>
          <cell r="H263"/>
          <cell r="I263"/>
          <cell r="J263"/>
          <cell r="K263"/>
          <cell r="L263"/>
          <cell r="M263"/>
        </row>
        <row r="264">
          <cell r="A264" t="str">
            <v>TOTALES GENERALES</v>
          </cell>
          <cell r="B264"/>
          <cell r="D264">
            <v>1025317780</v>
          </cell>
          <cell r="E264">
            <v>5454090.8799999999</v>
          </cell>
          <cell r="F264">
            <v>1030771870.88</v>
          </cell>
          <cell r="G264">
            <v>186418888.95999998</v>
          </cell>
          <cell r="H264">
            <v>140199464.49999997</v>
          </cell>
          <cell r="I264">
            <v>140199464.49999997</v>
          </cell>
          <cell r="J264">
            <v>138024263.26999998</v>
          </cell>
          <cell r="K264">
            <v>2175201.23</v>
          </cell>
          <cell r="L264">
            <v>13.601405748520049</v>
          </cell>
          <cell r="M264">
            <v>890572406.37999976</v>
          </cell>
        </row>
        <row r="265">
          <cell r="A265"/>
          <cell r="B265"/>
          <cell r="C265"/>
          <cell r="D265"/>
          <cell r="E265"/>
          <cell r="F265"/>
          <cell r="G265"/>
          <cell r="H265"/>
          <cell r="I265"/>
          <cell r="J265"/>
          <cell r="K265"/>
          <cell r="L265"/>
          <cell r="M265"/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MARTINEZ" refreshedDate="42830.41773645833" createdVersion="5" refreshedVersion="5" minRefreshableVersion="3" recordCount="107">
  <cacheSource type="worksheet">
    <worksheetSource ref="I1:M108" sheet="CUADRO 1"/>
  </cacheSource>
  <cacheFields count="5">
    <cacheField name="EJE TEMÁTICO" numFmtId="0">
      <sharedItems count="5">
        <s v="ECONOMIA"/>
        <s v="SALUD"/>
        <s v="EDUCACIÓN"/>
        <s v="AUTONOMÍAS"/>
        <s v="OTRAS TEMÁTICAS"/>
      </sharedItems>
    </cacheField>
    <cacheField name="TEMÁTICA" numFmtId="0">
      <sharedItems count="17">
        <s v="RECURSOS HIDROCARBURÍFEROS"/>
        <s v=" COFINANCIAR"/>
        <s v=" TRASFORMACIÓN Y VALOR AGREGADO"/>
        <s v="TURISMO"/>
        <s v="PRODUCCIÓN AGROPECUARIA"/>
        <s v="INTEGRANDO NUESTRA BOLIVIA - CHUQUISACA"/>
        <s v="SALUD"/>
        <s v="EDUCACIÓN"/>
        <s v="DEPORTE"/>
        <s v="INVESTIGACIÓN E INNOVACIÓN TECNOLÓGICA"/>
        <s v="AUTONOMÍAS"/>
        <s v="FORTALECIMIENTO"/>
        <s v="GÉNERO"/>
        <s v="NIÑOS, NIÑAS, ADOLESCENTES Y JÓVENES."/>
        <s v="SEGURIDAD CIUDADANA"/>
        <s v="JUSTICIA Y LUCHA CONTRA LA CORRUPCIÓN"/>
        <s v="RACISMO Y DISCRIMINACIÓN "/>
      </sharedItems>
    </cacheField>
    <cacheField name="No" numFmtId="0">
      <sharedItems containsSemiMixedTypes="0" containsString="0" containsNumber="1" containsInteger="1" minValue="1" maxValue="107"/>
    </cacheField>
    <cacheField name="OFERTA ELECTORAL" numFmtId="0">
      <sharedItems longText="1"/>
    </cacheField>
    <cacheField name="SEGUIMIENTO ANTERIO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OMARTINEZ" refreshedDate="42830.640706597223" createdVersion="5" refreshedVersion="5" minRefreshableVersion="3" recordCount="107">
  <cacheSource type="worksheet">
    <worksheetSource ref="A1:E108" sheet="Hoja10"/>
  </cacheSource>
  <cacheFields count="5">
    <cacheField name="EJE TEMATICO" numFmtId="0">
      <sharedItems count="5">
        <s v="ECONOMIA"/>
        <s v="SALUD"/>
        <s v="EDUCACIÓN"/>
        <s v="AUTONOMÍAS"/>
        <s v="OTRAS TEMÁTICAS"/>
      </sharedItems>
    </cacheField>
    <cacheField name="TEMÁTICA" numFmtId="0">
      <sharedItems count="18">
        <s v="RECURSOS HIDROCARBURÍFEROS"/>
        <s v=" COFINANCIAR"/>
        <s v=" TRASFORMACIÓN Y VALOR AGREGADO"/>
        <s v="TURISMO"/>
        <s v="PRODUCCIÓN AGROPECUARIA"/>
        <s v="INTEGRANDO NUESTRA BOLIVIA - CHUQUISACA"/>
        <s v="SALUD"/>
        <s v="EDUCACIÓN"/>
        <s v="DEPORTE"/>
        <s v="INVESTIGACIÓN E INNOVACIÓN TECNOLÓGICA"/>
        <s v="AUTONOMÍAS"/>
        <s v="FORTALECIMIENTO"/>
        <s v="MEDIO AMBIENTE"/>
        <s v="GÉNERO"/>
        <s v="NIÑOS, NIÑAS, ADOLESCENTES Y JÓVENES."/>
        <s v="SEGURIDAD CIUDADANA"/>
        <s v="JUSTICIA Y LUCHA CONTRA LA CORRUPCIÓN"/>
        <s v="RACISMO Y DISCRIMINACIÓN "/>
      </sharedItems>
    </cacheField>
    <cacheField name="OFERTA ELECTORAL" numFmtId="0">
      <sharedItems count="107" longText="1">
        <s v="Realizar el seguimiento y control de los ingresos provenientes de los campos hidrocarburíferos en producción."/>
        <s v="Gestionar la prospección, exploración y explotación de nuevos campos de producción hidrocarburifera."/>
        <s v="Gestionar la implementación de una Planta Petroquímica (Una vez certificada la existencia de nuevos campos de producción de hidrocarburos)."/>
        <s v="Gestionar la prospección, exploración y explotación de recursos mineralógicos."/>
        <s v="Formalizar la actividad minera del Departamento."/>
        <s v="Hidroeléctrica Icla"/>
        <s v="Hidroeléctrica El Carrisal"/>
        <s v="Hidroeléctrica en el Chaco"/>
        <s v="Fortalecer las unidades productivas familiares y comunitarias a través de acceso a financiamiento, asistencia técnica, formación, información de mercados, tecnología y comercialización."/>
        <s v="Implementar Parques Industriales Regionales."/>
        <s v="Implementar la Fábrica Nacional de Vidrio."/>
        <s v="Gestionar el financiamiento de la nueva línea de producción de FANCESA."/>
        <s v="Implementar una fábrica de herramientas y repuestos para la producción agropecuaria tecnificada y mecanizada, si el estudio determina su factibilidad."/>
        <s v="Implementar Ingenio Minero en los Cintis en función a la producción. "/>
        <s v="* Fortalecer y desarrollar &quot;Cultura Viva&quot; en Sucre (espacios donde se hace arte: música, teatro, cine, vídeo, fotografía, pintura, tejido, danza, entre otras artes.)"/>
        <s v="Peatonalizar el centro histórico de Sucre."/>
        <s v="Implementar el cableado subterráneo en el centro histórico de Sucre."/>
        <s v="Gestionar y concurrir en la construcción del Teleférico Turístico en Sucre."/>
        <s v="Construir el Parque Turístico Recreacional (C.I.C., La Florida, Castillo La Glorieta)"/>
        <s v="Establecer Rutas Turísticas para cada Región e integrarlas al circuito turístico departamental y nacional (Etno y eco turismo, turismo comunitario, turismo de aventura y turismo alternativo), aprovechando el patrimonio cultural, histórico, paleontológico, arqueológico y natural."/>
        <s v="Implementar el Programa de Educación Turística."/>
        <s v="Promocionar un calendario turístico (Carnavales, Navidad, Año Nuevo, centros vacacionales)."/>
        <s v="Implementar la Ruta Turística de los Dinosaurios."/>
        <s v="Apoyar el desarrollo de atractivos y servicios turísticos en el marco de la economía plural."/>
        <s v="Promocionar a Chuquisaca como destino turístico en el ámbito nacional e internacional. "/>
        <s v="Tecnificar los sistemas de riego (multicompuertas, goteo, aspersión)."/>
        <s v="Implementar sistemas de producción agrícola de alto rendimiento."/>
        <s v="Implementar sistemas de producción ganadera semintensivos e intensivos."/>
        <s v="Implementar sistemas de almacenamiento de producción agrícola."/>
        <s v="Tecnificar y mecanizar la producción agropecuaria a través del desarrollo de capacidades y acceso a créditos y/o donaciones."/>
        <s v="Implementar complejos productivos regionalizados según vocación productiva. "/>
        <s v="Gestionar y concurrir con la ABC para la conclusión de la Diagonal Jaime Mendoza."/>
        <s v="Concluir la construcción de la Transversal Juana Azurduy de Padilla."/>
        <s v="Asfaltar las capitales de municipios."/>
        <s v="Gestionar la conclusión del tramo, en otros departamentos, de la &quot;Y&quot; de la Integración"/>
        <s v="Gestionar y concurrir en la construcción del Tramo Sucre - Poroma - Puente Chayanta - Toro Toro (Ruta Turística)."/>
        <s v="Gestionar y concurrir en la construcción de la Doble Vía del Tramo Sucre -Yamparáez"/>
        <s v="Construcción de la carretera Héroes del Chaco."/>
        <s v="Equipar con maquinaria moderna al SEDCAM para el mantenimiento rutinario de la Red Departamental."/>
        <s v="Conformar la Empresa Departamental de Caminos (Construcción y Asfaltado)."/>
        <s v="Construcción de la red ferroviaria: Uyuni - Sucre - Tarabuco - Zudáñez."/>
        <s v="Gestionar y concurrir en la construcción de aeropuertos regionales en Chaco, Cintis y estudio para el Aeropuerto Tridepartamental Chuquisaca - Cochabamba - Santa Cruz."/>
        <s v="Implementar proyectos de construcción y mejoramiento de pistas de aterrizaje en diferentes municipios. "/>
        <s v="Construcción y Equipamiento de 3 Hospitales de III Nivel (1 en Sucre, 1 en Chaco y 1 en Cintis)."/>
        <s v="Construcción y equipamiento del Centro de Diagnóstico Nuclear."/>
        <s v="Construcción y equipamiento del Banco de Sangre de referencia Departamental."/>
        <s v="Construcción y equipamiento del Laboratorio de referencia Departamental."/>
        <s v="Garantizar RR.HH. altamente capacitados en los establecimientos de salud del departamento."/>
        <s v="Ampliar la cobertura de atención en salud en los tres niveles de atención en concurrencia con los otros Niveles de Gobierno."/>
        <s v="Implementar la Salud Familiar Comunitaria Intercultural."/>
        <s v="Mejorar continuamente la calidad priorizando la acreditación de los establecimientos de Salud."/>
        <s v="Implementar el Programa Tele Salud. "/>
        <s v="Gestionar infraestructura para la Universidad Pedagógica."/>
        <s v="Construir y ampliar Unidades Educativas priorizadas en función a parámetros establecidos."/>
        <s v="Gestionar la implementación del Programa Teleducación."/>
        <s v="Ampliar y Equipar el Centro de Alto Rendimiento Deportivo."/>
        <s v="Dotar de infraestructura deportiva a municipios del Departamento."/>
        <s v="Implementar Escuelas Deportivas Regionales."/>
        <s v="Identificar deportistas destacados en los Juegos Estudiantiles Plurinacionales y becarlos al Centro de Alto Rendimiento."/>
        <s v="Gestionar y concurrir en la construcción y mejoramiento de 10.000 viviendas dignas en el departamento. "/>
        <s v="Implementar el Centro departamental de investigación y desarrollo tecnológico en Sucre y centros de experimentación y difusión en Iboperenda, San Roque, El Salvador, Vivero Forestal Villa Serrano y otros."/>
        <s v="Impulsar la creación del Parque Nacional Tecnológico en la ciudad de Sucre, como una zona reservada para realizar investigación científica y desarrollo tecnológico para el establecimiento de empresas de base tecnológica."/>
        <s v="Conclusión de la elaboración del Estatuto Autonómico Departamental"/>
        <s v="En el marco de la normativa vigente se debe fortalecer la institucionalidad regional, impulsando la consolidación de las autonomías regionales como base estratégica para la planificación e inversión."/>
        <s v="Elaboración de normativas que regulen los aspectos básicos de captación, uso y distribución de recursos. "/>
        <s v="Implementación del Proyecto &quot;Agua Sucre III&quot;."/>
        <s v="Financiar el Proyecto Cachimayu."/>
        <s v="Implementar la conversión de red eléctrica monofásica a trifásica en Municipios con potencial industrial."/>
        <s v="Ampliar la cobertura de alcantarillado sanitario en todas las capitales de Municipio."/>
        <s v="Ejecutar proyectos de Manejo Integral de Cuencas priorizados en el Plan Nacional de Cuencas II y Plan Rector Departamental."/>
        <s v="Realizar la intervención de Fuentes de Agua para la gestión integral, protección y captación de agua a través de la construcción de represas, cosecha de agua, perforación de pozos y otras tecnologías."/>
        <s v="Forestar y reforestar intensivamente el departamento con plantines de especies nativas y exóticas."/>
        <s v="Consolidar el Sistema Departamental de Áreas Protegidas y la protección, conservación y uso sostenible de la biodiversidad."/>
        <s v="Consolidar el Sistema de Alerta Temprana en todos los municipios del Departamento."/>
        <s v="Implementar proyectos de infraestructura de prevención, protección y recuperación de tierras."/>
        <s v="Implementar Plantas de Tratamiento de Aguas Residuales en capitales de Municipio."/>
        <s v="Implementar la Planta de Tratamiento de Residuos Sólidos en Sucre."/>
        <s v="Implementar un programa para la concientización en gestión ambiental, involucrando de manera activa al sector educativo formal."/>
        <s v="Gestionar la ampliación de cobertura de telefonía celular Departamental."/>
        <s v="Gestionar la ampliación de cobertura de telefonía fija e internet en al menos todas las capitales de municipio."/>
        <s v="Gestionar la ampliación de cobertura de gas domiciliario en capitales de Municipio."/>
        <s v="Implementar proyectos de riego en diferentes municipios del departamento como política fundamental. "/>
        <s v="Impulsar el empoderamiento económico de la mujer a través de la formación productiva y la promoción de su acceso al campo laboral."/>
        <s v="Capacitar a mujeres de los 29 municipios en diferentes técnicas con grado de formación técnica básica."/>
        <s v="Impulsar la conformación de emprendimientos económicos de mujeres en diversos rubros productivos, a través de acceso a financiamiento, asesoramiento técnico y apertura de mercados."/>
        <s v="Implementar la atención integral de mujeres víctimas de violencia en Centros de Acogida."/>
        <s v="Implementar programas de atención integral externa, información y concientización a mujeres en temáticas contra la violencia."/>
        <s v="Implementar una estrategia sostenida de difusión y concientización a la población en contra de la violencia hacia la mujer en todo el departamento."/>
        <s v="Centros Integrales de Acogida"/>
        <s v="Centro de Atención Externa C.E.P.A.T. (Violencia Sexual) y de Orientación (Sistema Penal para Adolescentes)"/>
        <s v="Centro de Capacitación Técnica para el niño, niña y adolescente que permanece en los centros de acogida"/>
        <s v="Centro Integral de Orientación y Tratamiento a dependientes de alcohol y drogas."/>
        <s v="Implementar programas efectivos para la inclusión social, económica, productiva y laboral a las personas con discapacidad."/>
        <s v="Dotar de infraestructura a la Policía Nacional (Construcción de Estaciones Policiales Integrales EPI's y otros)."/>
        <s v="Equipar a la Policía Nacional con vehículos, repuestos, motocicletas, equipos de comunicación, etc."/>
        <s v="Ampliar el Sistema de Cámaras de Vigilancia."/>
        <s v="Implementar Programa de Seguridad Ciudadana en sus fases preventiva, formativa, educativa, ejecutiva y correctiva (Conformación de equipos multidisciplinarios de elaboración y edición de material audiovisual para concientizar a la población en general en temáticas de alcoholismo, drogadicción, violencia, maltrato, corrupción, etc.)."/>
        <s v="Revalorizar las normas y procedimientos de las naciones indígena originario campesinas para la aplicación de los programas de seguridad ciudadana."/>
        <s v="Gestión y concurrencia para la construcción del Centro Penitenciario en Sucre. -"/>
        <s v="Fortalecimiento de la institucionalidad regional (autonomías regionales) como unidades territoriales estratégicas para la planificación e inversión."/>
        <s v="Servidores públicos comprometidos y al servicio de la sociedad con valores ético, humano y moral, que actúen bajo los principios del AMA SUWA (no robar), AMA LLULLA (no mentir) y AMA QHILLA (no ser flojo)."/>
        <s v="Implementar un Sistema de Información Estadística y de gestión Departamental."/>
        <s v="Referéndum para la aprobación del Estatuto Autonómico Departamental."/>
        <s v="Propuesta Chuquisaqueña para el Pacto Fiscal."/>
        <s v="Socialización y fortalecimiento de la normativa vigente para el ejercicio pleno de la participación y control social."/>
        <s v="Gestionar la construcción de la Ciudadela Judicial del Estado Plurinacional de Bolivia."/>
        <s v="* Implementar mecanismos que hagan que Chuquisaca sea un referente en la lucha contra la discriminación y xenofobia."/>
      </sharedItems>
    </cacheField>
    <cacheField name="CUMPLIMIENTO" numFmtId="4">
      <sharedItems count="2">
        <s v="CUMPLIDO"/>
        <s v="NO CUMPLIDO"/>
      </sharedItems>
    </cacheField>
    <cacheField name="PRIORIZADO SEBEM" numFmtId="0">
      <sharedItems containsBlank="1" count="2">
        <m/>
        <s v="SI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OMARTINEZ" refreshedDate="42830.659510300924" createdVersion="5" refreshedVersion="5" minRefreshableVersion="3" recordCount="199">
  <cacheSource type="worksheet">
    <worksheetSource ref="A1:U200" sheet="BASE DE DATOS"/>
  </cacheSource>
  <cacheFields count="24">
    <cacheField name="SECTOR" numFmtId="0">
      <sharedItems count="5">
        <s v="ECONOMIA"/>
        <s v="SALUD"/>
        <s v="EDUCACIÓN"/>
        <s v="AUTONOMÍAS"/>
        <s v="OTRAS TEMÁTICAS"/>
      </sharedItems>
    </cacheField>
    <cacheField name="TEMÁTICA" numFmtId="0">
      <sharedItems count="18">
        <s v="RECURSOS HIDROCARBURÍFEROS"/>
        <s v=" COFINANCIAR"/>
        <s v=" TRASFORMACIÓN Y VALOR AGREGADO"/>
        <s v="TURISMO"/>
        <s v="PRODUCCIÓN AGROPECUARIA"/>
        <s v="INTEGRANDO NUESTRA BOLIVIA - CHUQUISACA"/>
        <s v="SALUD"/>
        <s v="EDUCACIÓN"/>
        <s v="DEPORTE"/>
        <s v="INVESTIGACIÓN E INNOVACIÓN TECNOLÓGICA"/>
        <s v="AUTONOMÍAS"/>
        <s v="FORTALECIMIENTO"/>
        <s v="MEDIO AMBIENTE"/>
        <s v="GÉNERO"/>
        <s v="NIÑOS, NIÑAS, ADOLESCENTES Y JÓVENES."/>
        <s v="SEGURIDAD CIUDADANA"/>
        <s v="JUSTICIA Y LUCHA CONTRA LA CORRUPCIÓN"/>
        <s v="RACISMO Y DISCRIMINACIÓN "/>
      </sharedItems>
    </cacheField>
    <cacheField name="OFERTA ELECTORAL" numFmtId="0">
      <sharedItems count="107" longText="1">
        <s v="Realizar el seguimiento y control de los ingresos provenientes de los campos hidrocarburíferos en producción."/>
        <s v="Gestionar la prospección, exploración y explotación de nuevos campos de producción hidrocarburifera."/>
        <s v="Gestionar la implementación de una Planta Petroquímica (Una vez certificada la existencia de nuevos campos de producción de hidrocarburos)."/>
        <s v="Gestionar la prospección, exploración y explotación de recursos mineralógicos."/>
        <s v="Formalizar la actividad minera del Departamento."/>
        <s v="Hidroeléctrica Icla"/>
        <s v="Hidroeléctrica El Carrisal"/>
        <s v="Hidroeléctrica en el Chaco"/>
        <s v="Fortalecer las unidades productivas familiares y comunitarias a través de acceso a financiamiento, asistencia técnica, formación, información de mercados, tecnología y comercialización."/>
        <s v="Implementar Parques Industriales Regionales."/>
        <s v="Implementar la Fábrica Nacional de Vidrio."/>
        <s v="Gestionar el financiamiento de la nueva línea de producción de FANCESA."/>
        <s v="Implementar una fábrica de herramientas y repuestos para la producción agropecuaria tecnificada y mecanizada, si el estudio determina su factibilidad."/>
        <s v="Implementar Ingenio Minero en los Cintis en función a la producción. "/>
        <s v="* Fortalecer y desarrollar &quot;Cultura Viva&quot; en Sucre (espacios donde se hace arte: música, teatro, cine, vídeo, fotografía, pintura, tejido, danza, entre otras artes.)"/>
        <s v="Peatonalizar el centro histórico de Sucre."/>
        <s v="Implementar el cableado subterráneo en el centro histórico de Sucre."/>
        <s v="Gestionar y concurrir en la construcción del Teleférico Turístico en Sucre."/>
        <s v="Construir el Parque Turístico Recreacional (C.I.C., La Florida, Castillo La Glorieta)"/>
        <s v="Establecer Rutas Turísticas para cada Región e integrarlas al circuito turístico departamental y nacional (Etno y eco turismo, turismo comunitario, turismo de aventura y turismo alternativo), aprovechando el patrimonio cultural, histórico, paleontológico, arqueológico y natural."/>
        <s v="Implementar el Programa de Educación Turística."/>
        <s v="Promocionar un calendario turístico (Carnavales, Navidad, Año Nuevo, centros vacacionales)."/>
        <s v="Implementar la Ruta Turística de los Dinosaurios."/>
        <s v="Apoyar el desarrollo de atractivos y servicios turísticos en el marco de la economía plural."/>
        <s v="Promocionar a Chuquisaca como destino turístico en el ámbito nacional e internacional. "/>
        <s v="Tecnificar los sistemas de riego (multicompuertas, goteo, aspersión)."/>
        <s v="Implementar sistemas de producción agrícola de alto rendimiento."/>
        <s v="Implementar sistemas de producción ganadera semintensivos e intensivos."/>
        <s v="Implementar sistemas de almacenamiento de producción agrícola."/>
        <s v="Tecnificar y mecanizar la producción agropecuaria a través del desarrollo de capacidades y acceso a créditos y/o donaciones."/>
        <s v="Implementar complejos productivos regionalizados según vocación productiva. "/>
        <s v="Gestionar y concurrir con la ABC para la conclusión de la Diagonal Jaime Mendoza."/>
        <s v="Concluir la construcción de la Transversal Juana Azurduy de Padilla."/>
        <s v="Asfaltar las capitales de municipios."/>
        <s v="Gestionar la conclusión del tramo, en otros departamentos, de la &quot;Y&quot; de la Integración"/>
        <s v="Gestionar y concurrir en la construcción del Tramo Sucre - Poroma - Puente Chayanta - Toro Toro (Ruta Turística)."/>
        <s v="Gestionar y concurrir en la construcción de la Doble Vía del Tramo Sucre -Yamparáez"/>
        <s v="Construcción de la carretera Héroes del Chaco."/>
        <s v="Equipar con maquinaria moderna al SEDCAM para el mantenimiento rutinario de la Red Departamental."/>
        <s v="Conformar la Empresa Departamental de Caminos (Construcción y Asfaltado)."/>
        <s v="Construcción de la red ferroviaria: Uyuni - Sucre - Tarabuco - Zudáñez."/>
        <s v="Gestionar y concurrir en la construcción de aeropuertos regionales en Chaco, Cintis y estudio para el Aeropuerto Tridepartamental Chuquisaca - Cochabamba - Santa Cruz."/>
        <s v="Implementar proyectos de construcción y mejoramiento de pistas de aterrizaje en diferentes municipios. "/>
        <s v="Construcción y Equipamiento de 3 Hospitales de III Nivel (1 en Sucre, 1 en Chaco y 1 en Cintis)."/>
        <s v="Construcción y equipamiento del Centro de Diagnóstico Nuclear."/>
        <s v="Construcción y equipamiento del Banco de Sangre de referencia Departamental."/>
        <s v="Construcción y equipamiento del Laboratorio de referencia Departamental."/>
        <s v="Garantizar RR.HH. altamente capacitados en los establecimientos de salud del departamento."/>
        <s v="Ampliar la cobertura de atención en salud en los tres niveles de atención en concurrencia con los otros Niveles de Gobierno."/>
        <s v="Implementar la Salud Familiar Comunitaria Intercultural."/>
        <s v="Mejorar continuamente la calidad priorizando la acreditación de los establecimientos de Salud."/>
        <s v="Implementar el Programa Tele Salud. "/>
        <s v="Gestionar infraestructura para la Universidad Pedagógica."/>
        <s v="Construir y ampliar Unidades Educativas priorizadas en función a parámetros establecidos."/>
        <s v="Gestionar la implementación del Programa Teleducación."/>
        <s v="Ampliar y Equipar el Centro de Alto Rendimiento Deportivo."/>
        <s v="Dotar de infraestructura deportiva a municipios del Departamento."/>
        <s v="Implementar Escuelas Deportivas Regionales."/>
        <s v="Identificar deportistas destacados en los Juegos Estudiantiles Plurinacionales y becarlos al Centro de Alto Rendimiento."/>
        <s v="Gestionar y concurrir en la construcción y mejoramiento de 10.000 viviendas dignas en el departamento. "/>
        <s v="Implementar el Centro departamental de investigación y desarrollo tecnológico en Sucre y centros de experimentación y difusión en Iboperenda, San Roque, El Salvador, Vivero Forestal Villa Serrano y otros."/>
        <s v="Impulsar la creación del Parque Nacional Tecnológico en la ciudad de Sucre, como una zona reservada para realizar investigación científica y desarrollo tecnológico para el establecimiento de empresas de base tecnológica."/>
        <s v="Conclusión de la elaboración del Estatuto Autonómico Departamental"/>
        <s v="En el marco de la normativa vigente se debe fortalecer la institucionalidad regional, impulsando la consolidación de las autonomías regionales como base estratégica para la planificación e inversión."/>
        <s v="Elaboración de normativas que regulen los aspectos básicos de captación, uso y distribución de recursos. "/>
        <s v="Implementación del Proyecto &quot;Agua Sucre III&quot;."/>
        <s v="Financiar el Proyecto Cachimayu."/>
        <s v="Implementar la conversión de red eléctrica monofásica a trifásica en Municipios con potencial industrial."/>
        <s v="Ampliar la cobertura de alcantarillado sanitario en todas las capitales de Municipio."/>
        <s v="Ejecutar proyectos de Manejo Integral de Cuencas priorizados en el Plan Nacional de Cuencas II y Plan Rector Departamental."/>
        <s v="Realizar la intervención de Fuentes de Agua para la gestión integral, protección y captación de agua a través de la construcción de represas, cosecha de agua, perforación de pozos y otras tecnologías."/>
        <s v="Forestar y reforestar intensivamente el departamento con plantines de especies nativas y exóticas."/>
        <s v="Consolidar el Sistema Departamental de Áreas Protegidas y la protección, conservación y uso sostenible de la biodiversidad."/>
        <s v="Consolidar el Sistema de Alerta Temprana en todos los municipios del Departamento."/>
        <s v="Implementar proyectos de infraestructura de prevención, protección y recuperación de tierras."/>
        <s v="Implementar Plantas de Tratamiento de Aguas Residuales en capitales de Municipio."/>
        <s v="Implementar la Planta de Tratamiento de Residuos Sólidos en Sucre."/>
        <s v="Implementar un programa para la concientización en gestión ambiental, involucrando de manera activa al sector educativo formal."/>
        <s v="Gestionar la ampliación de cobertura de telefonía celular Departamental."/>
        <s v="Gestionar la ampliación de cobertura de telefonía fija e internet en al menos todas las capitales de municipio."/>
        <s v="Gestionar la ampliación de cobertura de gas domiciliario en capitales de Municipio."/>
        <s v="Implementar proyectos de riego en diferentes municipios del departamento como política fundamental. "/>
        <s v="Impulsar el empoderamiento económico de la mujer a través de la formación productiva y la promoción de su acceso al campo laboral."/>
        <s v="Capacitar a mujeres de los 29 municipios en diferentes técnicas con grado de formación técnica básica."/>
        <s v="Impulsar la conformación de emprendimientos económicos de mujeres en diversos rubros productivos, a través de acceso a financiamiento, asesoramiento técnico y apertura de mercados."/>
        <s v="Implementar la atención integral de mujeres víctimas de violencia en Centros de Acogida."/>
        <s v="Implementar programas de atención integral externa, información y concientización a mujeres en temáticas contra la violencia."/>
        <s v="Implementar una estrategia sostenida de difusión y concientización a la población en contra de la violencia hacia la mujer en todo el departamento."/>
        <s v="Centros Integrales de Acogida"/>
        <s v="Centro de Atención Externa C.E.P.A.T. (Violencia Sexual) y de Orientación (Sistema Penal para Adolescentes)"/>
        <s v="Centro de Capacitación Técnica para el niño, niña y adolescente que permanece en los centros de acogida"/>
        <s v="Centro Integral de Orientación y Tratamiento a dependientes de alcohol y drogas."/>
        <s v="Implementar programas efectivos para la inclusión social, económica, productiva y laboral a las personas con discapacidad."/>
        <s v="Dotar de infraestructura a la Policía Nacional (Construcción de Estaciones Policiales Integrales EPI's y otros)."/>
        <s v="Equipar a la Policía Nacional con vehículos, repuestos, motocicletas, equipos de comunicación, etc."/>
        <s v="Ampliar el Sistema de Cámaras de Vigilancia."/>
        <s v="Implementar Programa de Seguridad Ciudadana en sus fases preventiva, formativa, educativa, ejecutiva y correctiva (Conformación de equipos multidisciplinarios de elaboración y edición de material audiovisual para concientizar a la población en general en temáticas de alcoholismo, drogadicción, violencia, maltrato, corrupción, etc.)."/>
        <s v="Revalorizar las normas y procedimientos de las naciones indígena originario campesinas para la aplicación de los programas de seguridad ciudadana."/>
        <s v="Gestión y concurrencia para la construcción del Centro Penitenciario en Sucre. -"/>
        <s v="Fortalecimiento de la institucionalidad regional (autonomías regionales) como unidades territoriales estratégicas para la planificación e inversión."/>
        <s v="Servidores públicos comprometidos y al servicio de la sociedad con valores ético, humano y moral, que actúen bajo los principios del AMA SUWA (no robar), AMA LLULLA (no mentir) y AMA QHILLA (no ser flojo)."/>
        <s v="Implementar un Sistema de Información Estadística y de gestión Departamental."/>
        <s v="Referéndum para la aprobación del Estatuto Autonómico Departamental."/>
        <s v="Propuesta Chuquisaqueña para el Pacto Fiscal."/>
        <s v="Socialización y fortalecimiento de la normativa vigente para el ejercicio pleno de la participación y control social."/>
        <s v="Gestionar la construcción de la Ciudadela Judicial del Estado Plurinacional de Bolivia."/>
        <s v="* Implementar mecanismos que hagan que Chuquisaca sea un referente en la lucha contra la discriminación y xenofobia."/>
      </sharedItems>
    </cacheField>
    <cacheField name="OFERTA" numFmtId="0">
      <sharedItems containsString="0" containsBlank="1" containsNumber="1" containsInteger="1" minValue="1" maxValue="1"/>
    </cacheField>
    <cacheField name="SEGUIMIENTO ANTERIOR (SI/NO)" numFmtId="0">
      <sharedItems containsBlank="1"/>
    </cacheField>
    <cacheField name="CATEGORÍA" numFmtId="0">
      <sharedItems containsBlank="1"/>
    </cacheField>
    <cacheField name="OFERTAS PRIORIZADAS EN EL POA 2015 (SI/NO)" numFmtId="0">
      <sharedItems/>
    </cacheField>
    <cacheField name="PRESUPUESTO VIGENTE 2015" numFmtId="4">
      <sharedItems containsMixedTypes="1" containsNumber="1" minValue="0" maxValue="14870893.199999999"/>
    </cacheField>
    <cacheField name="EJECUCIÓN PRESUPUESTO 2015" numFmtId="4">
      <sharedItems containsMixedTypes="1" containsNumber="1" minValue="0" maxValue="14870892.9"/>
    </cacheField>
    <cacheField name="OFERTAS PRIORIZADAS EN EL POA 2016 (SI/NO)" numFmtId="0">
      <sharedItems/>
    </cacheField>
    <cacheField name="PRESUPUESTO VIGENTE 2016" numFmtId="4">
      <sharedItems containsMixedTypes="1" containsNumber="1" minValue="0" maxValue="9295980.9600000009"/>
    </cacheField>
    <cacheField name="EJECUCIÓN PRESUPUESTO 2016" numFmtId="4">
      <sharedItems containsMixedTypes="1" containsNumber="1" minValue="0" maxValue="8219597.4900000002" count="81">
        <n v="578575.46"/>
        <s v=""/>
        <n v="700000"/>
        <n v="1836605.19"/>
        <n v="0"/>
        <n v="1142778.8"/>
        <n v="124460.3"/>
        <n v="479602"/>
        <n v="314698.2"/>
        <n v="634234.38"/>
        <n v="754639.82"/>
        <n v="4352574.93"/>
        <n v="747292.67"/>
        <n v="564626.5"/>
        <n v="1362961.55"/>
        <n v="1774512.84"/>
        <n v="311810.31"/>
        <n v="1797965.9"/>
        <n v="1414489.87"/>
        <n v="446301.13"/>
        <n v="3512302.93"/>
        <n v="1095982.6599999999"/>
        <n v="638522.26"/>
        <n v="3422164.65"/>
        <n v="2391424.38"/>
        <n v="6032958.5700000003"/>
        <n v="256071.9"/>
        <n v="245539.49"/>
        <n v="6698955.4699999997"/>
        <n v="1509888.15"/>
        <n v="176220"/>
        <n v="951136.03"/>
        <n v="1831242.92"/>
        <n v="6416714.5"/>
        <n v="2529220.9700000002"/>
        <n v="360108.88"/>
        <n v="2518036.64"/>
        <n v="6225836.4699999997"/>
        <n v="494011.04"/>
        <n v="1104557.45"/>
        <n v="1164794.5900000001"/>
        <n v="3680419.67"/>
        <n v="1530207.48"/>
        <n v="467229.72"/>
        <n v="2360777.0099999998"/>
        <n v="1754366.25"/>
        <n v="567122.04"/>
        <n v="1849368.4"/>
        <n v="1570699.55"/>
        <n v="1350207.53"/>
        <n v="1043334.59"/>
        <n v="650000"/>
        <n v="2023220.98"/>
        <n v="931790.82"/>
        <n v="109402.79"/>
        <n v="356449.86"/>
        <n v="2925500"/>
        <n v="527209.94999999995"/>
        <n v="2987523.01"/>
        <n v="2524277.11"/>
        <n v="1094276.8400000001"/>
        <n v="150022.39999999999"/>
        <n v="4684831.3899999997"/>
        <n v="17516.25"/>
        <n v="1169440.74"/>
        <n v="8219597.4900000002"/>
        <n v="38954"/>
        <n v="1161081.83"/>
        <n v="792802.9"/>
        <n v="3358202.5"/>
        <n v="3179233.82"/>
        <n v="952478.1"/>
        <n v="93364.02"/>
        <n v="1836302.76"/>
        <n v="934538.62"/>
        <n v="4263045.1100000003"/>
        <n v="4864274.5999999996"/>
        <n v="387085.89"/>
        <n v="3000000"/>
        <n v="4099992.64"/>
        <n v="1441136"/>
      </sharedItems>
    </cacheField>
    <cacheField name="OFERTAS PRIORIZADAS EN EL POA 2017 (SI/NO)" numFmtId="0">
      <sharedItems/>
    </cacheField>
    <cacheField name="PRESUPUESTO 2017" numFmtId="4">
      <sharedItems containsMixedTypes="1" containsNumber="1" containsInteger="1" minValue="0" maxValue="10312816"/>
    </cacheField>
    <cacheField name="CUMPLIMIETO" numFmtId="4">
      <sharedItems count="2">
        <s v="CUMPLIDO"/>
        <s v="NO CUMPLIDO"/>
      </sharedItems>
    </cacheField>
    <cacheField name="INCIDENCIA POLITICA (SI/NO)" numFmtId="0">
      <sharedItems containsNonDate="0" containsString="0" containsBlank="1"/>
    </cacheField>
    <cacheField name="VALOR PUBLIC0 (SI/NO)" numFmtId="0">
      <sharedItems containsBlank="1"/>
    </cacheField>
    <cacheField name="COMENTARIO" numFmtId="0">
      <sharedItems containsBlank="1"/>
    </cacheField>
    <cacheField name="PRIORIZADO 2015" numFmtId="0">
      <sharedItems containsSemiMixedTypes="0" containsString="0" containsNumber="1" containsInteger="1" minValue="0" maxValue="1"/>
    </cacheField>
    <cacheField name="PRIORIZADO 2016" numFmtId="0">
      <sharedItems containsSemiMixedTypes="0" containsString="0" containsNumber="1" containsInteger="1" minValue="0" maxValue="1"/>
    </cacheField>
    <cacheField name="PRIORIZADO 2017" numFmtId="0">
      <sharedItems containsSemiMixedTypes="0" containsString="0" containsNumber="1" containsInteger="1" minValue="0" maxValue="1"/>
    </cacheField>
    <cacheField name="% EJECUCION" numFmtId="0" formula="'EJECUCIÓN PRESUPUESTO 2016' /'PRESUPUESTO VIGENTE 2016'" databaseField="0"/>
    <cacheField name="VAR 2017" numFmtId="0" formula="'PRESUPUESTO 2017' /'PRESUPUESTO VIGENTE 2016'" databaseField="0"/>
    <cacheField name="%VAR 2017" numFmtId="0" formula=" ('PRESUPUESTO 2017' -'PRESUPUESTO VIGENTE 2016' )/'PRESUPUESTO VIGENTE 2016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OMARTINEZ" refreshedDate="42830.755200347223" createdVersion="5" refreshedVersion="5" minRefreshableVersion="3" recordCount="107">
  <cacheSource type="worksheet">
    <worksheetSource ref="A1:H108" sheet="Hoja10"/>
  </cacheSource>
  <cacheFields count="8">
    <cacheField name="EJE TEMATICO" numFmtId="0">
      <sharedItems/>
    </cacheField>
    <cacheField name="TEMÁTICA" numFmtId="0">
      <sharedItems/>
    </cacheField>
    <cacheField name="OFERTA ELECTORAL" numFmtId="0">
      <sharedItems longText="1"/>
    </cacheField>
    <cacheField name="CUMPLIMIENTO" numFmtId="4">
      <sharedItems count="2">
        <s v="CUMPLIDO"/>
        <s v="NO CUMPLIDO"/>
      </sharedItems>
    </cacheField>
    <cacheField name="PRIORIZADO SEBEM" numFmtId="0">
      <sharedItems containsBlank="1"/>
    </cacheField>
    <cacheField name="VALOR PUBLIC0 (SI/NO)" numFmtId="0">
      <sharedItems containsBlank="1" count="3">
        <s v="NO"/>
        <s v="SI"/>
        <m/>
      </sharedItems>
    </cacheField>
    <cacheField name="INCIDENCIA POLITICA (SI/NO)" numFmtId="0">
      <sharedItems containsBlank="1" count="3">
        <s v="NO"/>
        <s v="SI"/>
        <m/>
      </sharedItems>
    </cacheField>
    <cacheField name="COMENTARIO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7">
  <r>
    <x v="0"/>
    <x v="0"/>
    <n v="1"/>
    <s v="Realizar el seguimiento y control de los ingresos provenientes de los campos hidrocarburíferos en producción."/>
    <m/>
  </r>
  <r>
    <x v="0"/>
    <x v="0"/>
    <n v="2"/>
    <s v="Gestionar la prospección, exploración y explotación de nuevos campos de producción hidrocarburifera."/>
    <m/>
  </r>
  <r>
    <x v="0"/>
    <x v="0"/>
    <n v="3"/>
    <s v="Gestionar la implementación de una Planta Petroquímica (Una vez certificada la existencia de nuevos campos de producción de hidrocarburos)."/>
    <m/>
  </r>
  <r>
    <x v="0"/>
    <x v="0"/>
    <n v="4"/>
    <s v="Gestionar la prospección, exploración y explotación de recursos mineralógicos."/>
    <m/>
  </r>
  <r>
    <x v="0"/>
    <x v="0"/>
    <n v="5"/>
    <s v="Formalizar la actividad minera del Departamento."/>
    <m/>
  </r>
  <r>
    <x v="0"/>
    <x v="1"/>
    <n v="6"/>
    <s v="Hidroeléctrica Icla"/>
    <s v="SI"/>
  </r>
  <r>
    <x v="0"/>
    <x v="1"/>
    <n v="7"/>
    <s v="Hidroeléctrica El Carrisal"/>
    <s v="SI"/>
  </r>
  <r>
    <x v="0"/>
    <x v="1"/>
    <n v="8"/>
    <s v="Hidroeléctrica en el Chaco"/>
    <s v="SI"/>
  </r>
  <r>
    <x v="0"/>
    <x v="2"/>
    <n v="9"/>
    <s v="Fortalecer las unidades productivas familiares y comunitarias a través de acceso a financiamiento, asistencia técnica, formación, información de mercados, tecnología y comercialización."/>
    <m/>
  </r>
  <r>
    <x v="0"/>
    <x v="2"/>
    <n v="10"/>
    <s v="Implementar Parques Industriales Regionales."/>
    <m/>
  </r>
  <r>
    <x v="0"/>
    <x v="2"/>
    <n v="11"/>
    <s v="Implementar la Fábrica Nacional de Vidrio."/>
    <m/>
  </r>
  <r>
    <x v="0"/>
    <x v="2"/>
    <n v="12"/>
    <s v="Gestionar el financiamiento de la nueva línea de producción de FANCESA."/>
    <m/>
  </r>
  <r>
    <x v="0"/>
    <x v="2"/>
    <n v="13"/>
    <s v="Implementar una fábrica de herramientas y repuestos para la producción agropecuaria tecnificada y mecanizada, si el estudio determina su factibilidad."/>
    <m/>
  </r>
  <r>
    <x v="0"/>
    <x v="2"/>
    <n v="14"/>
    <s v="Implementar Ingenio Minero en los Cintis en función a la producción. "/>
    <m/>
  </r>
  <r>
    <x v="0"/>
    <x v="3"/>
    <n v="15"/>
    <s v="* Fortalecer y desarrollar &quot;Cultura Viva&quot; en Sucre (espacios donde se hace arte: música, teatro, cine, vídeo, fotografía, pintura, tejido, danza, entre otras artes.)"/>
    <m/>
  </r>
  <r>
    <x v="0"/>
    <x v="3"/>
    <n v="16"/>
    <s v="Peatonalizar el centro histórico de Sucre."/>
    <s v="SI"/>
  </r>
  <r>
    <x v="0"/>
    <x v="3"/>
    <n v="17"/>
    <s v="Implementar el cableado subterráneo en el centro histórico de Sucre."/>
    <m/>
  </r>
  <r>
    <x v="0"/>
    <x v="3"/>
    <n v="18"/>
    <s v="Gestionar y concurrir en la construcción del Teleférico Turístico en Sucre."/>
    <m/>
  </r>
  <r>
    <x v="0"/>
    <x v="3"/>
    <n v="19"/>
    <s v="Construir el Parque Turístico Recreacional (C.I.C., La Florida, Castillo La Glorieta)"/>
    <m/>
  </r>
  <r>
    <x v="0"/>
    <x v="3"/>
    <n v="20"/>
    <s v="Establecer Rutas Turísticas para cada Región e integrarlas al circuito turístico departamental y nacional (Etno y eco turismo, turismo comunitario, turismo de aventura y turismo alternativo), aprovechando el patrimonio cultural, histórico, paleontológico, arqueológico y natural."/>
    <m/>
  </r>
  <r>
    <x v="0"/>
    <x v="3"/>
    <n v="21"/>
    <s v="Implementar el Programa de Educación Turística."/>
    <m/>
  </r>
  <r>
    <x v="0"/>
    <x v="3"/>
    <n v="22"/>
    <s v="Promocionar un calendario turístico (Carnavales, Navidad, Año Nuevo, centros vacacionales)."/>
    <m/>
  </r>
  <r>
    <x v="0"/>
    <x v="3"/>
    <n v="23"/>
    <s v="Implementar la Ruta Turística de los Dinosaurios."/>
    <m/>
  </r>
  <r>
    <x v="0"/>
    <x v="3"/>
    <n v="24"/>
    <s v="Apoyar el desarrollo de atractivos y servicios turísticos en el marco de la economía plural."/>
    <m/>
  </r>
  <r>
    <x v="0"/>
    <x v="3"/>
    <n v="25"/>
    <s v="Promocionar a Chuquisaca como destino turístico en el ámbito nacional e internacional. "/>
    <m/>
  </r>
  <r>
    <x v="0"/>
    <x v="4"/>
    <n v="26"/>
    <s v="Tecnificar los sistemas de riego (multicompuertas, goteo, aspersión)."/>
    <s v="SI"/>
  </r>
  <r>
    <x v="0"/>
    <x v="4"/>
    <n v="27"/>
    <s v="Implementar sistemas de producción agrícola de alto rendimiento."/>
    <m/>
  </r>
  <r>
    <x v="0"/>
    <x v="4"/>
    <n v="28"/>
    <s v="Implementar sistemas de producción ganadera semintensivos e intensivos."/>
    <m/>
  </r>
  <r>
    <x v="0"/>
    <x v="4"/>
    <n v="29"/>
    <s v="Implementar sistemas de almacenamiento de producción agrícola."/>
    <m/>
  </r>
  <r>
    <x v="0"/>
    <x v="4"/>
    <n v="30"/>
    <s v="Tecnificar y mecanizar la producción agropecuaria a través del desarrollo de capacidades y acceso a créditos y/o donaciones."/>
    <m/>
  </r>
  <r>
    <x v="0"/>
    <x v="4"/>
    <n v="31"/>
    <s v="Implementar complejos productivos regionalizados según vocación productiva. "/>
    <m/>
  </r>
  <r>
    <x v="0"/>
    <x v="5"/>
    <n v="32"/>
    <s v="Gestionar y concurrir con la ABC para la conclusión de la Diagonal Jaime Mendoza."/>
    <m/>
  </r>
  <r>
    <x v="0"/>
    <x v="5"/>
    <n v="33"/>
    <s v="Concluir la construcción de la Transversal Juana Azurduy de Padilla."/>
    <m/>
  </r>
  <r>
    <x v="0"/>
    <x v="5"/>
    <n v="34"/>
    <s v="Asfaltar las capitales de municipios."/>
    <m/>
  </r>
  <r>
    <x v="0"/>
    <x v="5"/>
    <n v="35"/>
    <s v="Gestionar la conclusión del tramo, en otros departamentos, de la &quot;Y&quot; de la Integración"/>
    <m/>
  </r>
  <r>
    <x v="0"/>
    <x v="5"/>
    <n v="36"/>
    <s v="Gestionar y concurrir en la construcción del Tramo Sucre - Poroma - Puente Chayanta - Toro Toro (Ruta Turística)."/>
    <s v="SI"/>
  </r>
  <r>
    <x v="0"/>
    <x v="5"/>
    <n v="37"/>
    <s v="Gestionar y concurrir en la construcción de la Doble Vía del Tramo Sucre -Yamparáez"/>
    <m/>
  </r>
  <r>
    <x v="0"/>
    <x v="5"/>
    <n v="38"/>
    <s v="Construcción de la carretera Héroes del Chaco."/>
    <m/>
  </r>
  <r>
    <x v="0"/>
    <x v="5"/>
    <n v="39"/>
    <s v="Equipar con maquinaria moderna al SEDCAM para el mantenimiento rutinario de la Red Departamental."/>
    <m/>
  </r>
  <r>
    <x v="0"/>
    <x v="5"/>
    <n v="40"/>
    <s v="Conformar la Empresa Departamental de Caminos (Construcción y Asfaltado)."/>
    <m/>
  </r>
  <r>
    <x v="0"/>
    <x v="5"/>
    <n v="41"/>
    <s v="Construcción de la red ferroviaria: Uyuni - Sucre - Tarabuco - Zudáñez."/>
    <m/>
  </r>
  <r>
    <x v="0"/>
    <x v="5"/>
    <n v="42"/>
    <s v="Gestionar y concurrir en la construcción de aeropuertos regionales en Chaco, Cintis y estudio para el Aeropuerto Tridepartamental Chuquisaca - Cochabamba - Santa Cruz."/>
    <m/>
  </r>
  <r>
    <x v="0"/>
    <x v="5"/>
    <n v="43"/>
    <s v="Implementar proyectos de construcción y mejoramiento de pistas de aterrizaje en diferentes municipios. "/>
    <m/>
  </r>
  <r>
    <x v="1"/>
    <x v="6"/>
    <n v="44"/>
    <s v="Construcción y Equipamiento de 3 Hospitales de III Nivel (1 en Sucre, 1 en Chaco y 1 en Cintis)."/>
    <s v="SI"/>
  </r>
  <r>
    <x v="1"/>
    <x v="6"/>
    <n v="45"/>
    <s v="Construcción y equipamiento del Centro de Diagnóstico Nuclear."/>
    <m/>
  </r>
  <r>
    <x v="1"/>
    <x v="6"/>
    <n v="46"/>
    <s v="Construcción y equipamiento del Banco de Sangre de referencia Departamental."/>
    <m/>
  </r>
  <r>
    <x v="1"/>
    <x v="6"/>
    <n v="47"/>
    <s v="Construcción y equipamiento del Laboratorio de referencia Departamental."/>
    <m/>
  </r>
  <r>
    <x v="1"/>
    <x v="6"/>
    <n v="48"/>
    <s v="Garantizar RR.HH. altamente capacitados en los establecimientos de salud del departamento."/>
    <m/>
  </r>
  <r>
    <x v="1"/>
    <x v="6"/>
    <n v="49"/>
    <s v="Ampliar la cobertura de atención en salud en los tres niveles de atención en concurrencia con los otros Niveles de Gobierno."/>
    <m/>
  </r>
  <r>
    <x v="1"/>
    <x v="6"/>
    <n v="50"/>
    <s v="Implementar la Salud Familiar Comunitaria Intercultural."/>
    <m/>
  </r>
  <r>
    <x v="1"/>
    <x v="6"/>
    <n v="51"/>
    <s v="Mejorar continuamente la calidad priorizando la acreditación de los establecimientos de Salud."/>
    <m/>
  </r>
  <r>
    <x v="1"/>
    <x v="6"/>
    <n v="52"/>
    <s v="Implementar el Programa Tele Salud. "/>
    <m/>
  </r>
  <r>
    <x v="2"/>
    <x v="7"/>
    <n v="53"/>
    <s v="Gestionar infraestructura para la Universidad Pedagógica."/>
    <s v="SI"/>
  </r>
  <r>
    <x v="2"/>
    <x v="7"/>
    <n v="54"/>
    <s v="Construir y ampliar Unidades Educativas priorizadas en función a parámetros establecidos."/>
    <m/>
  </r>
  <r>
    <x v="2"/>
    <x v="7"/>
    <n v="55"/>
    <s v="Gestionar la implementación del Programa Teleducación."/>
    <m/>
  </r>
  <r>
    <x v="2"/>
    <x v="8"/>
    <n v="56"/>
    <s v="Ampliar y Equipar el Centro de Alto Rendimiento Deportivo."/>
    <s v="SI"/>
  </r>
  <r>
    <x v="2"/>
    <x v="8"/>
    <n v="57"/>
    <s v="Dotar de infraestructura deportiva a municipios del Departamento."/>
    <m/>
  </r>
  <r>
    <x v="2"/>
    <x v="8"/>
    <n v="58"/>
    <s v="Implementar Escuelas Deportivas Regionales."/>
    <m/>
  </r>
  <r>
    <x v="2"/>
    <x v="8"/>
    <n v="59"/>
    <s v="Identificar deportistas destacados en los Juegos Estudiantiles Plurinacionales y becarlos al Centro de Alto Rendimiento."/>
    <m/>
  </r>
  <r>
    <x v="2"/>
    <x v="8"/>
    <n v="60"/>
    <s v="Gestionar y concurrir en la construcción y mejoramiento de 10.000 viviendas dignas en el departamento. "/>
    <m/>
  </r>
  <r>
    <x v="2"/>
    <x v="9"/>
    <n v="61"/>
    <s v="Implementar el Centro departamental de investigación y desarrollo tecnológico en Sucre y centros de experimentación y difusión en Iboperenda, San Roque, El Salvador, Vivero Forestal Villa Serrano y otros."/>
    <m/>
  </r>
  <r>
    <x v="2"/>
    <x v="9"/>
    <n v="62"/>
    <s v="Impulsar la creación del Parque Nacional Tecnológico en la ciudad de Sucre, como una zona reservada para realizar investigación científica y desarrollo tecnológico para el establecimiento de empresas de base tecnológica."/>
    <m/>
  </r>
  <r>
    <x v="3"/>
    <x v="10"/>
    <n v="63"/>
    <s v="Conclusión de la elaboración del Estatuto Autonómico Departamental"/>
    <m/>
  </r>
  <r>
    <x v="3"/>
    <x v="10"/>
    <n v="64"/>
    <s v="En el marco de la normativa vigente se debe fortalecer la institucionalidad regional, impulsando la consolidación de las autonomías regionales como base estratégica para la planificación e inversión."/>
    <m/>
  </r>
  <r>
    <x v="4"/>
    <x v="11"/>
    <n v="65"/>
    <s v="Elaboración de normativas que regulen los aspectos básicos de captación, uso y distribución de recursos. "/>
    <m/>
  </r>
  <r>
    <x v="4"/>
    <x v="11"/>
    <n v="66"/>
    <s v="Implementación del Proyecto &quot;Agua Sucre III&quot;."/>
    <s v="SI"/>
  </r>
  <r>
    <x v="4"/>
    <x v="11"/>
    <n v="67"/>
    <s v="Financiar el Proyecto Cachimayu."/>
    <m/>
  </r>
  <r>
    <x v="4"/>
    <x v="11"/>
    <n v="68"/>
    <s v="Implementar la conversión de red eléctrica monofásica a trifásica en Municipios con potencial industrial."/>
    <m/>
  </r>
  <r>
    <x v="4"/>
    <x v="11"/>
    <n v="69"/>
    <s v="Ampliar la cobertura de alcantarillado sanitario en todas las capitales de Municipio."/>
    <m/>
  </r>
  <r>
    <x v="4"/>
    <x v="11"/>
    <n v="70"/>
    <s v="Ejecutar proyectos de Manejo Integral de Cuencas priorizados en el Plan Nacional de Cuencas II y Plan Rector Departamental."/>
    <m/>
  </r>
  <r>
    <x v="4"/>
    <x v="11"/>
    <n v="71"/>
    <s v="Realizar la intervención de Fuentes de Agua para la gestión integral, protección y captación de agua a través de la construcción de represas, cosecha de agua, perforación de pozos y otras tecnologías."/>
    <m/>
  </r>
  <r>
    <x v="4"/>
    <x v="11"/>
    <n v="72"/>
    <s v="Forestar y reforestar intensivamente el departamento con plantines de especies nativas y exóticas."/>
    <m/>
  </r>
  <r>
    <x v="4"/>
    <x v="11"/>
    <n v="73"/>
    <s v="Consolidar el Sistema Departamental de Áreas Protegidas y la protección, conservación y uso sostenible de la biodiversidad."/>
    <m/>
  </r>
  <r>
    <x v="4"/>
    <x v="11"/>
    <n v="74"/>
    <s v="Consolidar el Sistema de Alerta Temprana en todos los municipios del Departamento."/>
    <m/>
  </r>
  <r>
    <x v="4"/>
    <x v="11"/>
    <n v="75"/>
    <s v="Implementar proyectos de infraestructura de prevención, protección y recuperación de tierras."/>
    <m/>
  </r>
  <r>
    <x v="4"/>
    <x v="11"/>
    <n v="76"/>
    <s v="Implementar Plantas de Tratamiento de Aguas Residuales en capitales de Municipio."/>
    <m/>
  </r>
  <r>
    <x v="4"/>
    <x v="11"/>
    <n v="77"/>
    <s v="Implementar la Planta de Tratamiento de Residuos Sólidos en Sucre."/>
    <m/>
  </r>
  <r>
    <x v="4"/>
    <x v="11"/>
    <n v="78"/>
    <s v="Implementar un programa para la concientización en gestión ambiental, involucrando de manera activa al sector educativo formal."/>
    <m/>
  </r>
  <r>
    <x v="4"/>
    <x v="11"/>
    <n v="79"/>
    <s v="Gestionar la ampliación de cobertura de telefonía celular Departamental."/>
    <m/>
  </r>
  <r>
    <x v="4"/>
    <x v="11"/>
    <n v="80"/>
    <s v="Gestionar la ampliación de cobertura de telefonía fija e internet en al menos todas las capitales de municipio."/>
    <m/>
  </r>
  <r>
    <x v="4"/>
    <x v="11"/>
    <n v="81"/>
    <s v="Gestionar la ampliación de cobertura de gas domiciliario en capitales de Municipio."/>
    <m/>
  </r>
  <r>
    <x v="4"/>
    <x v="11"/>
    <n v="82"/>
    <s v="Implementar proyectos de riego en diferentes municipios del departamento como política fundamental. "/>
    <m/>
  </r>
  <r>
    <x v="4"/>
    <x v="12"/>
    <n v="83"/>
    <s v="Impulsar el empoderamiento económico de la mujer a través de la formación productiva y la promoción de su acceso al campo laboral."/>
    <m/>
  </r>
  <r>
    <x v="4"/>
    <x v="12"/>
    <n v="84"/>
    <s v="Capacitar a mujeres de los 29 municipios en diferentes técnicas con grado de formación técnica básica."/>
    <m/>
  </r>
  <r>
    <x v="4"/>
    <x v="12"/>
    <n v="85"/>
    <s v="Impulsar la conformación de emprendimientos económicos de mujeres en diversos rubros productivos, a través de acceso a financiamiento, asesoramiento técnico y apertura de mercados."/>
    <m/>
  </r>
  <r>
    <x v="4"/>
    <x v="12"/>
    <n v="86"/>
    <s v="Implementar la atención integral de mujeres víctimas de violencia en Centros de Acogida."/>
    <m/>
  </r>
  <r>
    <x v="4"/>
    <x v="12"/>
    <n v="87"/>
    <s v="Implementar programas de atención integral externa, información y concientización a mujeres en temáticas contra la violencia."/>
    <m/>
  </r>
  <r>
    <x v="4"/>
    <x v="12"/>
    <n v="88"/>
    <s v="Implementar una estrategia sostenida de difusión y concientización a la población en contra de la violencia hacia la mujer en todo el departamento."/>
    <m/>
  </r>
  <r>
    <x v="4"/>
    <x v="13"/>
    <n v="89"/>
    <s v="Centros Integrales de Acogida"/>
    <m/>
  </r>
  <r>
    <x v="4"/>
    <x v="13"/>
    <n v="90"/>
    <s v="Centro de Atención Externa C.E.P.A.T. (Violencia Sexual) y de Orientación (Sistema Penal para Adolescentes)"/>
    <m/>
  </r>
  <r>
    <x v="4"/>
    <x v="13"/>
    <n v="91"/>
    <s v="Centro de Capacitación Técnica para el niño, niña y adolescente que permanece en los centros de acogida"/>
    <m/>
  </r>
  <r>
    <x v="4"/>
    <x v="13"/>
    <n v="92"/>
    <s v="Centro Integral de Orientación y Tratamiento a dependientes de alcohol y drogas."/>
    <m/>
  </r>
  <r>
    <x v="4"/>
    <x v="13"/>
    <n v="93"/>
    <s v="Implementar programas efectivos para la inclusión social, económica, productiva y laboral a las personas con discapacidad."/>
    <m/>
  </r>
  <r>
    <x v="4"/>
    <x v="14"/>
    <n v="94"/>
    <s v="Dotar de infraestructura a la Policía Nacional (Construcción de Estaciones Policiales Integrales EPI's y otros)."/>
    <m/>
  </r>
  <r>
    <x v="4"/>
    <x v="14"/>
    <n v="95"/>
    <s v="Equipar a la Policía Nacional con vehículos, repuestos, motocicletas, equipos de comunicación, etc."/>
    <m/>
  </r>
  <r>
    <x v="4"/>
    <x v="14"/>
    <n v="96"/>
    <s v="Ampliar el Sistema de Cámaras de Vigilancia."/>
    <m/>
  </r>
  <r>
    <x v="4"/>
    <x v="14"/>
    <n v="97"/>
    <s v="Implementar Programa de Seguridad Ciudadana en sus fases preventiva, formativa, educativa, ejecutiva y correctiva (Conformación de equipos multidisciplinarios de elaboración y edición de material audiovisual para concientizar a la población en general en temáticas de alcoholismo, drogadicción, violencia, maltrato, corrupción, etc.)."/>
    <m/>
  </r>
  <r>
    <x v="4"/>
    <x v="14"/>
    <n v="98"/>
    <s v="Revalorizar las normas y procedimientos de las naciones indígena originario campesinas para la aplicación de los programas de seguridad ciudadana."/>
    <m/>
  </r>
  <r>
    <x v="4"/>
    <x v="14"/>
    <n v="99"/>
    <s v="Gestión y concurrencia para la construcción del Centro Penitenciario en Sucre. -"/>
    <m/>
  </r>
  <r>
    <x v="4"/>
    <x v="15"/>
    <n v="100"/>
    <s v="Fortalecimiento de la institucionalidad regional (autonomías regionales) como unidades territoriales estratégicas para la planificación e inversión."/>
    <m/>
  </r>
  <r>
    <x v="4"/>
    <x v="15"/>
    <n v="101"/>
    <s v="Servidores públicos comprometidos y al servicio de la sociedad con valores ético, humano y moral, que actúen bajo los principios del AMA SUWA (no robar), AMA LLULLA (no mentir) y AMA QHILLA (no ser flojo)."/>
    <m/>
  </r>
  <r>
    <x v="4"/>
    <x v="15"/>
    <n v="102"/>
    <s v="Implementar un Sistema de Información Estadística y de gestión Departamental."/>
    <m/>
  </r>
  <r>
    <x v="4"/>
    <x v="15"/>
    <n v="103"/>
    <s v="Referéndum para la aprobación del Estatuto Autonómico Departamental."/>
    <m/>
  </r>
  <r>
    <x v="4"/>
    <x v="15"/>
    <n v="104"/>
    <s v="Propuesta Chuquisaqueña para el Pacto Fiscal."/>
    <m/>
  </r>
  <r>
    <x v="4"/>
    <x v="15"/>
    <n v="105"/>
    <s v="Socialización y fortalecimiento de la normativa vigente para el ejercicio pleno de la participación y control social."/>
    <m/>
  </r>
  <r>
    <x v="4"/>
    <x v="15"/>
    <n v="106"/>
    <s v="Gestionar la construcción de la Ciudadela Judicial del Estado Plurinacional de Bolivia."/>
    <m/>
  </r>
  <r>
    <x v="4"/>
    <x v="16"/>
    <n v="107"/>
    <s v=" Implementar mecanismos que hagan que Chuquisaca sea un referente en la lucha contra la discriminación y xenofobia.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7">
  <r>
    <x v="0"/>
    <x v="0"/>
    <x v="0"/>
    <x v="0"/>
    <x v="0"/>
  </r>
  <r>
    <x v="0"/>
    <x v="0"/>
    <x v="1"/>
    <x v="1"/>
    <x v="0"/>
  </r>
  <r>
    <x v="0"/>
    <x v="0"/>
    <x v="2"/>
    <x v="1"/>
    <x v="0"/>
  </r>
  <r>
    <x v="0"/>
    <x v="0"/>
    <x v="3"/>
    <x v="1"/>
    <x v="0"/>
  </r>
  <r>
    <x v="0"/>
    <x v="0"/>
    <x v="4"/>
    <x v="1"/>
    <x v="0"/>
  </r>
  <r>
    <x v="0"/>
    <x v="1"/>
    <x v="5"/>
    <x v="0"/>
    <x v="1"/>
  </r>
  <r>
    <x v="0"/>
    <x v="1"/>
    <x v="6"/>
    <x v="1"/>
    <x v="1"/>
  </r>
  <r>
    <x v="0"/>
    <x v="1"/>
    <x v="7"/>
    <x v="1"/>
    <x v="1"/>
  </r>
  <r>
    <x v="0"/>
    <x v="2"/>
    <x v="8"/>
    <x v="1"/>
    <x v="0"/>
  </r>
  <r>
    <x v="0"/>
    <x v="2"/>
    <x v="9"/>
    <x v="1"/>
    <x v="0"/>
  </r>
  <r>
    <x v="0"/>
    <x v="2"/>
    <x v="10"/>
    <x v="1"/>
    <x v="0"/>
  </r>
  <r>
    <x v="0"/>
    <x v="2"/>
    <x v="11"/>
    <x v="1"/>
    <x v="0"/>
  </r>
  <r>
    <x v="0"/>
    <x v="2"/>
    <x v="12"/>
    <x v="1"/>
    <x v="0"/>
  </r>
  <r>
    <x v="0"/>
    <x v="2"/>
    <x v="13"/>
    <x v="1"/>
    <x v="0"/>
  </r>
  <r>
    <x v="0"/>
    <x v="3"/>
    <x v="14"/>
    <x v="0"/>
    <x v="0"/>
  </r>
  <r>
    <x v="0"/>
    <x v="3"/>
    <x v="15"/>
    <x v="1"/>
    <x v="1"/>
  </r>
  <r>
    <x v="0"/>
    <x v="3"/>
    <x v="16"/>
    <x v="1"/>
    <x v="0"/>
  </r>
  <r>
    <x v="0"/>
    <x v="3"/>
    <x v="17"/>
    <x v="1"/>
    <x v="0"/>
  </r>
  <r>
    <x v="0"/>
    <x v="3"/>
    <x v="18"/>
    <x v="0"/>
    <x v="0"/>
  </r>
  <r>
    <x v="0"/>
    <x v="3"/>
    <x v="19"/>
    <x v="0"/>
    <x v="0"/>
  </r>
  <r>
    <x v="0"/>
    <x v="3"/>
    <x v="20"/>
    <x v="1"/>
    <x v="0"/>
  </r>
  <r>
    <x v="0"/>
    <x v="3"/>
    <x v="21"/>
    <x v="1"/>
    <x v="0"/>
  </r>
  <r>
    <x v="0"/>
    <x v="3"/>
    <x v="22"/>
    <x v="1"/>
    <x v="0"/>
  </r>
  <r>
    <x v="0"/>
    <x v="3"/>
    <x v="23"/>
    <x v="1"/>
    <x v="0"/>
  </r>
  <r>
    <x v="0"/>
    <x v="3"/>
    <x v="24"/>
    <x v="1"/>
    <x v="0"/>
  </r>
  <r>
    <x v="0"/>
    <x v="4"/>
    <x v="25"/>
    <x v="0"/>
    <x v="1"/>
  </r>
  <r>
    <x v="0"/>
    <x v="4"/>
    <x v="26"/>
    <x v="1"/>
    <x v="0"/>
  </r>
  <r>
    <x v="0"/>
    <x v="4"/>
    <x v="27"/>
    <x v="1"/>
    <x v="0"/>
  </r>
  <r>
    <x v="0"/>
    <x v="4"/>
    <x v="28"/>
    <x v="1"/>
    <x v="0"/>
  </r>
  <r>
    <x v="0"/>
    <x v="4"/>
    <x v="29"/>
    <x v="1"/>
    <x v="0"/>
  </r>
  <r>
    <x v="0"/>
    <x v="4"/>
    <x v="30"/>
    <x v="1"/>
    <x v="0"/>
  </r>
  <r>
    <x v="0"/>
    <x v="5"/>
    <x v="31"/>
    <x v="1"/>
    <x v="0"/>
  </r>
  <r>
    <x v="0"/>
    <x v="5"/>
    <x v="32"/>
    <x v="0"/>
    <x v="0"/>
  </r>
  <r>
    <x v="0"/>
    <x v="5"/>
    <x v="33"/>
    <x v="1"/>
    <x v="0"/>
  </r>
  <r>
    <x v="0"/>
    <x v="5"/>
    <x v="34"/>
    <x v="1"/>
    <x v="0"/>
  </r>
  <r>
    <x v="0"/>
    <x v="5"/>
    <x v="35"/>
    <x v="1"/>
    <x v="1"/>
  </r>
  <r>
    <x v="0"/>
    <x v="5"/>
    <x v="36"/>
    <x v="1"/>
    <x v="0"/>
  </r>
  <r>
    <x v="0"/>
    <x v="5"/>
    <x v="37"/>
    <x v="0"/>
    <x v="0"/>
  </r>
  <r>
    <x v="0"/>
    <x v="5"/>
    <x v="38"/>
    <x v="1"/>
    <x v="0"/>
  </r>
  <r>
    <x v="0"/>
    <x v="5"/>
    <x v="39"/>
    <x v="1"/>
    <x v="0"/>
  </r>
  <r>
    <x v="0"/>
    <x v="5"/>
    <x v="40"/>
    <x v="1"/>
    <x v="0"/>
  </r>
  <r>
    <x v="0"/>
    <x v="5"/>
    <x v="41"/>
    <x v="1"/>
    <x v="0"/>
  </r>
  <r>
    <x v="0"/>
    <x v="5"/>
    <x v="42"/>
    <x v="1"/>
    <x v="0"/>
  </r>
  <r>
    <x v="1"/>
    <x v="6"/>
    <x v="43"/>
    <x v="0"/>
    <x v="1"/>
  </r>
  <r>
    <x v="1"/>
    <x v="6"/>
    <x v="44"/>
    <x v="1"/>
    <x v="0"/>
  </r>
  <r>
    <x v="1"/>
    <x v="6"/>
    <x v="45"/>
    <x v="1"/>
    <x v="0"/>
  </r>
  <r>
    <x v="1"/>
    <x v="6"/>
    <x v="46"/>
    <x v="1"/>
    <x v="0"/>
  </r>
  <r>
    <x v="1"/>
    <x v="6"/>
    <x v="47"/>
    <x v="1"/>
    <x v="0"/>
  </r>
  <r>
    <x v="1"/>
    <x v="6"/>
    <x v="48"/>
    <x v="1"/>
    <x v="0"/>
  </r>
  <r>
    <x v="1"/>
    <x v="6"/>
    <x v="49"/>
    <x v="1"/>
    <x v="0"/>
  </r>
  <r>
    <x v="1"/>
    <x v="6"/>
    <x v="50"/>
    <x v="1"/>
    <x v="0"/>
  </r>
  <r>
    <x v="1"/>
    <x v="6"/>
    <x v="51"/>
    <x v="1"/>
    <x v="0"/>
  </r>
  <r>
    <x v="2"/>
    <x v="7"/>
    <x v="52"/>
    <x v="0"/>
    <x v="1"/>
  </r>
  <r>
    <x v="2"/>
    <x v="7"/>
    <x v="53"/>
    <x v="0"/>
    <x v="0"/>
  </r>
  <r>
    <x v="2"/>
    <x v="7"/>
    <x v="54"/>
    <x v="1"/>
    <x v="0"/>
  </r>
  <r>
    <x v="2"/>
    <x v="8"/>
    <x v="55"/>
    <x v="1"/>
    <x v="1"/>
  </r>
  <r>
    <x v="2"/>
    <x v="8"/>
    <x v="56"/>
    <x v="0"/>
    <x v="0"/>
  </r>
  <r>
    <x v="2"/>
    <x v="8"/>
    <x v="57"/>
    <x v="0"/>
    <x v="0"/>
  </r>
  <r>
    <x v="2"/>
    <x v="8"/>
    <x v="58"/>
    <x v="1"/>
    <x v="0"/>
  </r>
  <r>
    <x v="2"/>
    <x v="8"/>
    <x v="59"/>
    <x v="1"/>
    <x v="0"/>
  </r>
  <r>
    <x v="2"/>
    <x v="9"/>
    <x v="60"/>
    <x v="1"/>
    <x v="0"/>
  </r>
  <r>
    <x v="2"/>
    <x v="9"/>
    <x v="61"/>
    <x v="1"/>
    <x v="0"/>
  </r>
  <r>
    <x v="3"/>
    <x v="10"/>
    <x v="62"/>
    <x v="0"/>
    <x v="0"/>
  </r>
  <r>
    <x v="3"/>
    <x v="10"/>
    <x v="63"/>
    <x v="0"/>
    <x v="0"/>
  </r>
  <r>
    <x v="4"/>
    <x v="11"/>
    <x v="64"/>
    <x v="1"/>
    <x v="0"/>
  </r>
  <r>
    <x v="4"/>
    <x v="12"/>
    <x v="65"/>
    <x v="1"/>
    <x v="1"/>
  </r>
  <r>
    <x v="4"/>
    <x v="12"/>
    <x v="66"/>
    <x v="1"/>
    <x v="0"/>
  </r>
  <r>
    <x v="4"/>
    <x v="12"/>
    <x v="67"/>
    <x v="1"/>
    <x v="0"/>
  </r>
  <r>
    <x v="4"/>
    <x v="12"/>
    <x v="68"/>
    <x v="1"/>
    <x v="0"/>
  </r>
  <r>
    <x v="4"/>
    <x v="12"/>
    <x v="69"/>
    <x v="0"/>
    <x v="0"/>
  </r>
  <r>
    <x v="4"/>
    <x v="12"/>
    <x v="70"/>
    <x v="0"/>
    <x v="0"/>
  </r>
  <r>
    <x v="4"/>
    <x v="12"/>
    <x v="71"/>
    <x v="0"/>
    <x v="0"/>
  </r>
  <r>
    <x v="4"/>
    <x v="12"/>
    <x v="72"/>
    <x v="0"/>
    <x v="0"/>
  </r>
  <r>
    <x v="4"/>
    <x v="12"/>
    <x v="73"/>
    <x v="1"/>
    <x v="0"/>
  </r>
  <r>
    <x v="4"/>
    <x v="12"/>
    <x v="74"/>
    <x v="1"/>
    <x v="0"/>
  </r>
  <r>
    <x v="4"/>
    <x v="12"/>
    <x v="75"/>
    <x v="1"/>
    <x v="0"/>
  </r>
  <r>
    <x v="4"/>
    <x v="12"/>
    <x v="76"/>
    <x v="1"/>
    <x v="0"/>
  </r>
  <r>
    <x v="4"/>
    <x v="12"/>
    <x v="77"/>
    <x v="1"/>
    <x v="0"/>
  </r>
  <r>
    <x v="4"/>
    <x v="12"/>
    <x v="78"/>
    <x v="1"/>
    <x v="0"/>
  </r>
  <r>
    <x v="4"/>
    <x v="12"/>
    <x v="79"/>
    <x v="1"/>
    <x v="0"/>
  </r>
  <r>
    <x v="4"/>
    <x v="12"/>
    <x v="80"/>
    <x v="1"/>
    <x v="0"/>
  </r>
  <r>
    <x v="4"/>
    <x v="12"/>
    <x v="81"/>
    <x v="1"/>
    <x v="0"/>
  </r>
  <r>
    <x v="4"/>
    <x v="13"/>
    <x v="82"/>
    <x v="1"/>
    <x v="0"/>
  </r>
  <r>
    <x v="4"/>
    <x v="13"/>
    <x v="83"/>
    <x v="1"/>
    <x v="0"/>
  </r>
  <r>
    <x v="4"/>
    <x v="13"/>
    <x v="84"/>
    <x v="1"/>
    <x v="0"/>
  </r>
  <r>
    <x v="4"/>
    <x v="13"/>
    <x v="85"/>
    <x v="1"/>
    <x v="0"/>
  </r>
  <r>
    <x v="4"/>
    <x v="13"/>
    <x v="86"/>
    <x v="0"/>
    <x v="0"/>
  </r>
  <r>
    <x v="4"/>
    <x v="13"/>
    <x v="87"/>
    <x v="0"/>
    <x v="0"/>
  </r>
  <r>
    <x v="4"/>
    <x v="14"/>
    <x v="88"/>
    <x v="0"/>
    <x v="0"/>
  </r>
  <r>
    <x v="4"/>
    <x v="14"/>
    <x v="89"/>
    <x v="1"/>
    <x v="0"/>
  </r>
  <r>
    <x v="4"/>
    <x v="14"/>
    <x v="90"/>
    <x v="1"/>
    <x v="0"/>
  </r>
  <r>
    <x v="4"/>
    <x v="14"/>
    <x v="91"/>
    <x v="1"/>
    <x v="0"/>
  </r>
  <r>
    <x v="4"/>
    <x v="14"/>
    <x v="92"/>
    <x v="0"/>
    <x v="0"/>
  </r>
  <r>
    <x v="4"/>
    <x v="15"/>
    <x v="93"/>
    <x v="0"/>
    <x v="0"/>
  </r>
  <r>
    <x v="4"/>
    <x v="15"/>
    <x v="94"/>
    <x v="1"/>
    <x v="0"/>
  </r>
  <r>
    <x v="4"/>
    <x v="15"/>
    <x v="95"/>
    <x v="1"/>
    <x v="0"/>
  </r>
  <r>
    <x v="4"/>
    <x v="15"/>
    <x v="96"/>
    <x v="0"/>
    <x v="0"/>
  </r>
  <r>
    <x v="4"/>
    <x v="15"/>
    <x v="97"/>
    <x v="1"/>
    <x v="0"/>
  </r>
  <r>
    <x v="4"/>
    <x v="15"/>
    <x v="98"/>
    <x v="0"/>
    <x v="0"/>
  </r>
  <r>
    <x v="4"/>
    <x v="16"/>
    <x v="99"/>
    <x v="1"/>
    <x v="0"/>
  </r>
  <r>
    <x v="4"/>
    <x v="16"/>
    <x v="100"/>
    <x v="1"/>
    <x v="0"/>
  </r>
  <r>
    <x v="4"/>
    <x v="16"/>
    <x v="101"/>
    <x v="1"/>
    <x v="0"/>
  </r>
  <r>
    <x v="4"/>
    <x v="16"/>
    <x v="102"/>
    <x v="1"/>
    <x v="0"/>
  </r>
  <r>
    <x v="4"/>
    <x v="16"/>
    <x v="103"/>
    <x v="1"/>
    <x v="0"/>
  </r>
  <r>
    <x v="4"/>
    <x v="16"/>
    <x v="104"/>
    <x v="1"/>
    <x v="0"/>
  </r>
  <r>
    <x v="4"/>
    <x v="16"/>
    <x v="105"/>
    <x v="1"/>
    <x v="0"/>
  </r>
  <r>
    <x v="4"/>
    <x v="17"/>
    <x v="106"/>
    <x v="0"/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99">
  <r>
    <x v="0"/>
    <x v="0"/>
    <x v="0"/>
    <n v="1"/>
    <m/>
    <s v="20.0000.080"/>
    <s v="SI"/>
    <n v="545277.6"/>
    <n v="414381.03"/>
    <s v="SI"/>
    <n v="642305"/>
    <x v="0"/>
    <s v="SI"/>
    <n v="1500000"/>
    <x v="0"/>
    <m/>
    <m/>
    <m/>
    <n v="1"/>
    <n v="1"/>
    <n v="1"/>
  </r>
  <r>
    <x v="0"/>
    <x v="0"/>
    <x v="1"/>
    <n v="1"/>
    <m/>
    <m/>
    <s v=""/>
    <s v=""/>
    <s v=""/>
    <s v=""/>
    <s v=""/>
    <x v="1"/>
    <s v=""/>
    <s v=""/>
    <x v="1"/>
    <m/>
    <m/>
    <m/>
    <n v="0"/>
    <n v="0"/>
    <n v="0"/>
  </r>
  <r>
    <x v="0"/>
    <x v="0"/>
    <x v="2"/>
    <n v="1"/>
    <m/>
    <m/>
    <s v=""/>
    <s v=""/>
    <s v=""/>
    <s v=""/>
    <s v=""/>
    <x v="1"/>
    <s v=""/>
    <s v=""/>
    <x v="1"/>
    <m/>
    <m/>
    <m/>
    <n v="0"/>
    <n v="0"/>
    <n v="0"/>
  </r>
  <r>
    <x v="0"/>
    <x v="0"/>
    <x v="3"/>
    <n v="1"/>
    <m/>
    <m/>
    <s v=""/>
    <s v=""/>
    <s v=""/>
    <s v=""/>
    <s v=""/>
    <x v="1"/>
    <s v=""/>
    <s v=""/>
    <x v="1"/>
    <m/>
    <m/>
    <m/>
    <n v="0"/>
    <n v="0"/>
    <n v="0"/>
  </r>
  <r>
    <x v="0"/>
    <x v="0"/>
    <x v="4"/>
    <n v="1"/>
    <m/>
    <m/>
    <s v=""/>
    <s v=""/>
    <s v=""/>
    <s v=""/>
    <s v=""/>
    <x v="1"/>
    <s v=""/>
    <s v=""/>
    <x v="1"/>
    <m/>
    <m/>
    <m/>
    <n v="0"/>
    <n v="0"/>
    <n v="0"/>
  </r>
  <r>
    <x v="0"/>
    <x v="1"/>
    <x v="5"/>
    <n v="1"/>
    <s v="SI"/>
    <s v="11.0076.000"/>
    <s v="SI"/>
    <n v="2000000"/>
    <n v="2000000"/>
    <s v="SI"/>
    <n v="700000"/>
    <x v="2"/>
    <s v="SI"/>
    <n v="300000"/>
    <x v="0"/>
    <m/>
    <s v="SI"/>
    <m/>
    <n v="1"/>
    <n v="1"/>
    <n v="1"/>
  </r>
  <r>
    <x v="0"/>
    <x v="1"/>
    <x v="6"/>
    <n v="1"/>
    <s v="SI"/>
    <m/>
    <s v=""/>
    <s v=""/>
    <s v=""/>
    <s v=""/>
    <s v=""/>
    <x v="1"/>
    <s v=""/>
    <s v=""/>
    <x v="1"/>
    <m/>
    <s v="SI"/>
    <m/>
    <n v="0"/>
    <n v="0"/>
    <n v="0"/>
  </r>
  <r>
    <x v="0"/>
    <x v="1"/>
    <x v="7"/>
    <n v="1"/>
    <s v="SI"/>
    <m/>
    <s v=""/>
    <s v=""/>
    <s v=""/>
    <s v=""/>
    <s v=""/>
    <x v="1"/>
    <s v=""/>
    <s v=""/>
    <x v="1"/>
    <m/>
    <s v="SI"/>
    <m/>
    <n v="0"/>
    <n v="0"/>
    <n v="0"/>
  </r>
  <r>
    <x v="0"/>
    <x v="2"/>
    <x v="8"/>
    <n v="1"/>
    <m/>
    <m/>
    <s v=""/>
    <s v=""/>
    <s v=""/>
    <s v=""/>
    <s v=""/>
    <x v="1"/>
    <s v=""/>
    <s v=""/>
    <x v="1"/>
    <m/>
    <m/>
    <m/>
    <n v="0"/>
    <n v="0"/>
    <n v="0"/>
  </r>
  <r>
    <x v="0"/>
    <x v="2"/>
    <x v="9"/>
    <n v="1"/>
    <m/>
    <m/>
    <s v=""/>
    <s v=""/>
    <s v=""/>
    <s v=""/>
    <s v=""/>
    <x v="1"/>
    <s v=""/>
    <s v=""/>
    <x v="1"/>
    <m/>
    <m/>
    <m/>
    <n v="0"/>
    <n v="0"/>
    <n v="0"/>
  </r>
  <r>
    <x v="0"/>
    <x v="2"/>
    <x v="10"/>
    <n v="1"/>
    <m/>
    <m/>
    <s v=""/>
    <s v=""/>
    <s v=""/>
    <s v=""/>
    <s v=""/>
    <x v="1"/>
    <s v=""/>
    <s v=""/>
    <x v="1"/>
    <m/>
    <m/>
    <m/>
    <n v="0"/>
    <n v="0"/>
    <n v="0"/>
  </r>
  <r>
    <x v="0"/>
    <x v="2"/>
    <x v="11"/>
    <n v="1"/>
    <m/>
    <m/>
    <s v=""/>
    <s v=""/>
    <s v=""/>
    <s v=""/>
    <s v=""/>
    <x v="1"/>
    <s v=""/>
    <s v=""/>
    <x v="1"/>
    <m/>
    <m/>
    <m/>
    <n v="0"/>
    <n v="0"/>
    <n v="0"/>
  </r>
  <r>
    <x v="0"/>
    <x v="2"/>
    <x v="12"/>
    <n v="1"/>
    <m/>
    <m/>
    <s v=""/>
    <s v=""/>
    <s v=""/>
    <s v=""/>
    <s v=""/>
    <x v="1"/>
    <s v=""/>
    <s v=""/>
    <x v="1"/>
    <m/>
    <m/>
    <m/>
    <n v="0"/>
    <n v="0"/>
    <n v="0"/>
  </r>
  <r>
    <x v="0"/>
    <x v="2"/>
    <x v="13"/>
    <n v="1"/>
    <m/>
    <m/>
    <s v=""/>
    <s v=""/>
    <s v=""/>
    <s v=""/>
    <s v=""/>
    <x v="1"/>
    <s v=""/>
    <s v=""/>
    <x v="1"/>
    <m/>
    <m/>
    <m/>
    <n v="0"/>
    <n v="0"/>
    <n v="0"/>
  </r>
  <r>
    <x v="0"/>
    <x v="3"/>
    <x v="14"/>
    <n v="1"/>
    <m/>
    <s v="13.0000.080"/>
    <s v="SI"/>
    <n v="2187178.33"/>
    <n v="2010890.36"/>
    <s v="SI"/>
    <n v="2019377.47"/>
    <x v="3"/>
    <s v="SI"/>
    <n v="1365758"/>
    <x v="0"/>
    <m/>
    <m/>
    <m/>
    <n v="1"/>
    <n v="1"/>
    <n v="1"/>
  </r>
  <r>
    <x v="0"/>
    <x v="3"/>
    <x v="15"/>
    <n v="1"/>
    <s v="SI"/>
    <m/>
    <s v=""/>
    <s v=""/>
    <s v=""/>
    <s v=""/>
    <s v=""/>
    <x v="1"/>
    <s v=""/>
    <s v=""/>
    <x v="1"/>
    <m/>
    <m/>
    <m/>
    <n v="0"/>
    <n v="0"/>
    <n v="0"/>
  </r>
  <r>
    <x v="0"/>
    <x v="3"/>
    <x v="16"/>
    <n v="1"/>
    <m/>
    <m/>
    <s v=""/>
    <s v=""/>
    <s v=""/>
    <s v=""/>
    <s v=""/>
    <x v="1"/>
    <s v=""/>
    <s v=""/>
    <x v="1"/>
    <m/>
    <m/>
    <m/>
    <n v="0"/>
    <n v="0"/>
    <n v="0"/>
  </r>
  <r>
    <x v="0"/>
    <x v="3"/>
    <x v="17"/>
    <n v="1"/>
    <m/>
    <m/>
    <s v=""/>
    <s v=""/>
    <s v=""/>
    <s v=""/>
    <s v=""/>
    <x v="1"/>
    <s v=""/>
    <s v=""/>
    <x v="1"/>
    <m/>
    <m/>
    <m/>
    <n v="0"/>
    <n v="0"/>
    <n v="0"/>
  </r>
  <r>
    <x v="0"/>
    <x v="3"/>
    <x v="18"/>
    <n v="1"/>
    <m/>
    <s v="13.0017.000"/>
    <s v=""/>
    <n v="0"/>
    <n v="0"/>
    <s v=""/>
    <n v="0"/>
    <x v="4"/>
    <s v=""/>
    <s v=""/>
    <x v="1"/>
    <m/>
    <m/>
    <m/>
    <n v="0"/>
    <n v="0"/>
    <n v="0"/>
  </r>
  <r>
    <x v="0"/>
    <x v="3"/>
    <x v="19"/>
    <n v="1"/>
    <m/>
    <s v="13.0014.000"/>
    <s v="SI"/>
    <n v="1513897.11"/>
    <n v="1513766.61"/>
    <s v=""/>
    <n v="0"/>
    <x v="4"/>
    <s v="SI"/>
    <n v="2000000"/>
    <x v="0"/>
    <m/>
    <m/>
    <m/>
    <n v="1"/>
    <n v="0"/>
    <n v="1"/>
  </r>
  <r>
    <x v="0"/>
    <x v="3"/>
    <x v="20"/>
    <n v="1"/>
    <m/>
    <m/>
    <s v=""/>
    <s v=""/>
    <s v=""/>
    <s v=""/>
    <s v=""/>
    <x v="1"/>
    <s v=""/>
    <s v=""/>
    <x v="1"/>
    <m/>
    <m/>
    <m/>
    <n v="0"/>
    <n v="0"/>
    <n v="0"/>
  </r>
  <r>
    <x v="0"/>
    <x v="3"/>
    <x v="21"/>
    <n v="1"/>
    <m/>
    <m/>
    <s v=""/>
    <s v=""/>
    <s v=""/>
    <s v=""/>
    <s v=""/>
    <x v="1"/>
    <s v=""/>
    <s v=""/>
    <x v="1"/>
    <m/>
    <m/>
    <m/>
    <n v="0"/>
    <n v="0"/>
    <n v="0"/>
  </r>
  <r>
    <x v="0"/>
    <x v="3"/>
    <x v="22"/>
    <n v="1"/>
    <m/>
    <m/>
    <s v=""/>
    <s v=""/>
    <s v=""/>
    <s v=""/>
    <s v=""/>
    <x v="1"/>
    <s v=""/>
    <s v=""/>
    <x v="1"/>
    <m/>
    <m/>
    <m/>
    <n v="0"/>
    <n v="0"/>
    <n v="0"/>
  </r>
  <r>
    <x v="0"/>
    <x v="3"/>
    <x v="23"/>
    <n v="1"/>
    <m/>
    <m/>
    <s v=""/>
    <s v=""/>
    <s v=""/>
    <s v=""/>
    <s v=""/>
    <x v="1"/>
    <s v=""/>
    <s v=""/>
    <x v="1"/>
    <m/>
    <m/>
    <m/>
    <n v="0"/>
    <n v="0"/>
    <n v="0"/>
  </r>
  <r>
    <x v="0"/>
    <x v="3"/>
    <x v="24"/>
    <n v="1"/>
    <m/>
    <m/>
    <s v=""/>
    <s v=""/>
    <s v=""/>
    <s v=""/>
    <s v=""/>
    <x v="1"/>
    <s v=""/>
    <s v=""/>
    <x v="1"/>
    <m/>
    <m/>
    <m/>
    <n v="0"/>
    <n v="0"/>
    <n v="0"/>
  </r>
  <r>
    <x v="0"/>
    <x v="4"/>
    <x v="25"/>
    <n v="1"/>
    <s v="SI"/>
    <s v="12.0002.000"/>
    <s v=""/>
    <n v="0"/>
    <n v="0"/>
    <s v=""/>
    <n v="0"/>
    <x v="4"/>
    <s v="SI"/>
    <n v="1000"/>
    <x v="1"/>
    <m/>
    <m/>
    <m/>
    <n v="0"/>
    <n v="0"/>
    <n v="1"/>
  </r>
  <r>
    <x v="0"/>
    <x v="4"/>
    <x v="25"/>
    <m/>
    <s v="SI"/>
    <s v="12.0007.000"/>
    <s v="SI"/>
    <n v="618929.26"/>
    <n v="601744.6"/>
    <s v=""/>
    <n v="0"/>
    <x v="4"/>
    <s v="SI"/>
    <n v="4000000"/>
    <x v="0"/>
    <m/>
    <m/>
    <m/>
    <n v="1"/>
    <n v="0"/>
    <n v="1"/>
  </r>
  <r>
    <x v="0"/>
    <x v="4"/>
    <x v="25"/>
    <m/>
    <s v="SI"/>
    <s v="12.0008.000"/>
    <s v="SI"/>
    <n v="1749781.77"/>
    <n v="1692633.26"/>
    <s v="SI"/>
    <n v="1142778.8"/>
    <x v="5"/>
    <s v="SI"/>
    <n v="1030000"/>
    <x v="0"/>
    <m/>
    <m/>
    <m/>
    <n v="1"/>
    <n v="1"/>
    <n v="1"/>
  </r>
  <r>
    <x v="0"/>
    <x v="4"/>
    <x v="25"/>
    <m/>
    <s v="SI"/>
    <s v="12.0009.000"/>
    <s v="SI"/>
    <n v="8401561.0899999999"/>
    <n v="8401561.0800000001"/>
    <s v="SI"/>
    <n v="124460.3"/>
    <x v="6"/>
    <s v="SI"/>
    <n v="900000"/>
    <x v="0"/>
    <m/>
    <m/>
    <m/>
    <n v="1"/>
    <n v="1"/>
    <n v="1"/>
  </r>
  <r>
    <x v="0"/>
    <x v="4"/>
    <x v="25"/>
    <m/>
    <s v="SI"/>
    <s v="12.0012.000"/>
    <s v="SI"/>
    <n v="5798304.1100000003"/>
    <n v="5798304.1100000003"/>
    <s v=""/>
    <n v="0"/>
    <x v="4"/>
    <s v="SI"/>
    <n v="1000"/>
    <x v="0"/>
    <m/>
    <m/>
    <m/>
    <n v="1"/>
    <n v="0"/>
    <n v="1"/>
  </r>
  <r>
    <x v="0"/>
    <x v="4"/>
    <x v="25"/>
    <m/>
    <s v="SI"/>
    <s v="12.0013.000"/>
    <s v="SI"/>
    <n v="102576.62"/>
    <n v="102576.62"/>
    <s v="SI"/>
    <n v="479602"/>
    <x v="7"/>
    <s v="SI"/>
    <n v="1400000"/>
    <x v="0"/>
    <m/>
    <m/>
    <m/>
    <n v="1"/>
    <n v="1"/>
    <n v="1"/>
  </r>
  <r>
    <x v="0"/>
    <x v="4"/>
    <x v="25"/>
    <m/>
    <s v="SI"/>
    <s v="12.0014.000"/>
    <s v="SI"/>
    <n v="4474461.3099999996"/>
    <n v="4474461.3099999996"/>
    <s v="SI"/>
    <n v="314698.2"/>
    <x v="8"/>
    <s v="SI"/>
    <n v="400000"/>
    <x v="0"/>
    <m/>
    <m/>
    <m/>
    <n v="1"/>
    <n v="1"/>
    <n v="1"/>
  </r>
  <r>
    <x v="0"/>
    <x v="4"/>
    <x v="25"/>
    <m/>
    <s v="SI"/>
    <s v="12.0020.000"/>
    <s v="SI"/>
    <n v="1675510.48"/>
    <n v="1642581.07"/>
    <s v="SI"/>
    <n v="636135.26"/>
    <x v="9"/>
    <s v="SI"/>
    <n v="580000"/>
    <x v="0"/>
    <m/>
    <m/>
    <m/>
    <n v="1"/>
    <n v="1"/>
    <n v="1"/>
  </r>
  <r>
    <x v="0"/>
    <x v="4"/>
    <x v="25"/>
    <m/>
    <s v="SI"/>
    <s v="12.0026.000"/>
    <s v="SI"/>
    <n v="7593280.9800000004"/>
    <n v="7593280.9800000004"/>
    <s v="SI"/>
    <n v="786544"/>
    <x v="10"/>
    <s v="SI"/>
    <n v="3000"/>
    <x v="0"/>
    <m/>
    <m/>
    <m/>
    <n v="1"/>
    <n v="1"/>
    <n v="1"/>
  </r>
  <r>
    <x v="0"/>
    <x v="4"/>
    <x v="25"/>
    <m/>
    <s v="SI"/>
    <s v="12.0027.000"/>
    <s v="SI"/>
    <n v="1339001.8700000001"/>
    <n v="1337306.54"/>
    <s v=""/>
    <n v="0"/>
    <x v="4"/>
    <s v="SI"/>
    <n v="2000"/>
    <x v="0"/>
    <m/>
    <m/>
    <m/>
    <n v="1"/>
    <n v="0"/>
    <n v="1"/>
  </r>
  <r>
    <x v="0"/>
    <x v="4"/>
    <x v="25"/>
    <m/>
    <s v="SI"/>
    <s v="12.0028.000"/>
    <s v="SI"/>
    <n v="12763260.83"/>
    <n v="12763260.83"/>
    <s v="SI"/>
    <n v="4352574.93"/>
    <x v="11"/>
    <s v="SI"/>
    <n v="3540000"/>
    <x v="0"/>
    <m/>
    <m/>
    <m/>
    <n v="1"/>
    <n v="1"/>
    <n v="1"/>
  </r>
  <r>
    <x v="0"/>
    <x v="4"/>
    <x v="25"/>
    <m/>
    <s v="SI"/>
    <s v="12.0029.000"/>
    <s v="SI"/>
    <n v="3877312.74"/>
    <n v="3827312.54"/>
    <s v=""/>
    <n v="0"/>
    <x v="4"/>
    <s v="SI"/>
    <n v="2000"/>
    <x v="0"/>
    <m/>
    <m/>
    <m/>
    <n v="1"/>
    <n v="0"/>
    <n v="1"/>
  </r>
  <r>
    <x v="0"/>
    <x v="4"/>
    <x v="25"/>
    <m/>
    <s v="SI"/>
    <s v="12.0033.000"/>
    <s v="SI"/>
    <n v="3438088.49"/>
    <n v="3408087.88"/>
    <s v="SI"/>
    <n v="747490.77"/>
    <x v="12"/>
    <s v="SI"/>
    <n v="500000"/>
    <x v="0"/>
    <m/>
    <m/>
    <m/>
    <n v="1"/>
    <n v="1"/>
    <n v="1"/>
  </r>
  <r>
    <x v="0"/>
    <x v="4"/>
    <x v="25"/>
    <m/>
    <s v="SI"/>
    <s v="12.0034.000"/>
    <s v="SI"/>
    <n v="376418"/>
    <n v="376418"/>
    <s v="SI"/>
    <n v="564627"/>
    <x v="13"/>
    <s v="SI"/>
    <n v="941045"/>
    <x v="0"/>
    <m/>
    <m/>
    <m/>
    <n v="1"/>
    <n v="1"/>
    <n v="1"/>
  </r>
  <r>
    <x v="0"/>
    <x v="4"/>
    <x v="25"/>
    <m/>
    <s v="SI"/>
    <s v="12.0035.000"/>
    <s v="SI"/>
    <n v="300000"/>
    <n v="0"/>
    <s v=""/>
    <n v="0"/>
    <x v="4"/>
    <s v="SI"/>
    <n v="1000"/>
    <x v="1"/>
    <m/>
    <m/>
    <m/>
    <n v="1"/>
    <n v="0"/>
    <n v="1"/>
  </r>
  <r>
    <x v="0"/>
    <x v="4"/>
    <x v="25"/>
    <m/>
    <s v="SI"/>
    <s v="12.0044.000"/>
    <s v="SI"/>
    <n v="8347326.4199999999"/>
    <n v="8347326.4199999999"/>
    <s v="SI"/>
    <n v="1369476.22"/>
    <x v="14"/>
    <s v="SI"/>
    <n v="1450000"/>
    <x v="0"/>
    <m/>
    <m/>
    <m/>
    <n v="1"/>
    <n v="1"/>
    <n v="1"/>
  </r>
  <r>
    <x v="0"/>
    <x v="4"/>
    <x v="25"/>
    <m/>
    <s v="SI"/>
    <s v="12.0045.000"/>
    <s v="SI"/>
    <n v="6337145.2699999996"/>
    <n v="5869580.2699999996"/>
    <s v=""/>
    <n v="100000"/>
    <x v="4"/>
    <s v="SI"/>
    <n v="2000"/>
    <x v="0"/>
    <m/>
    <m/>
    <m/>
    <n v="1"/>
    <n v="0"/>
    <n v="1"/>
  </r>
  <r>
    <x v="0"/>
    <x v="4"/>
    <x v="25"/>
    <m/>
    <s v="SI"/>
    <s v="12.0051.000"/>
    <s v="SI"/>
    <n v="49737.2"/>
    <n v="49737.2"/>
    <s v=""/>
    <n v="0"/>
    <x v="4"/>
    <s v="SI"/>
    <n v="42009"/>
    <x v="0"/>
    <m/>
    <m/>
    <m/>
    <n v="1"/>
    <n v="0"/>
    <n v="1"/>
  </r>
  <r>
    <x v="0"/>
    <x v="4"/>
    <x v="25"/>
    <m/>
    <s v="SI"/>
    <s v="12.0052.000"/>
    <s v="SI"/>
    <n v="3130940.15"/>
    <n v="2162919.27"/>
    <s v="SI"/>
    <n v="1774512.84"/>
    <x v="15"/>
    <s v="SI"/>
    <n v="2656738"/>
    <x v="0"/>
    <m/>
    <m/>
    <m/>
    <n v="1"/>
    <n v="1"/>
    <n v="1"/>
  </r>
  <r>
    <x v="0"/>
    <x v="4"/>
    <x v="25"/>
    <m/>
    <s v="SI"/>
    <s v="12.0053.000"/>
    <s v="SI"/>
    <n v="167430.01"/>
    <n v="167430.01"/>
    <s v=""/>
    <n v="0"/>
    <x v="4"/>
    <s v="SI"/>
    <n v="200000"/>
    <x v="0"/>
    <m/>
    <m/>
    <m/>
    <n v="1"/>
    <n v="0"/>
    <n v="1"/>
  </r>
  <r>
    <x v="0"/>
    <x v="4"/>
    <x v="25"/>
    <m/>
    <s v="SI"/>
    <s v="12.0054.000"/>
    <s v="SI"/>
    <n v="5869749.5700000003"/>
    <n v="5869749.5700000003"/>
    <s v="SI"/>
    <n v="311810.31"/>
    <x v="16"/>
    <s v="SI"/>
    <n v="830000"/>
    <x v="0"/>
    <m/>
    <m/>
    <m/>
    <n v="1"/>
    <n v="1"/>
    <n v="1"/>
  </r>
  <r>
    <x v="0"/>
    <x v="4"/>
    <x v="25"/>
    <m/>
    <s v="SI"/>
    <s v="12.0055.000"/>
    <s v="SI"/>
    <n v="664783.42000000004"/>
    <n v="616112.12"/>
    <s v=""/>
    <n v="48671.3"/>
    <x v="4"/>
    <s v="SI"/>
    <n v="48672"/>
    <x v="0"/>
    <m/>
    <m/>
    <m/>
    <n v="1"/>
    <n v="0"/>
    <n v="1"/>
  </r>
  <r>
    <x v="0"/>
    <x v="4"/>
    <x v="25"/>
    <m/>
    <s v="SI"/>
    <s v="12.0056.000"/>
    <s v="SI"/>
    <n v="621585.91"/>
    <n v="621585.91"/>
    <s v=""/>
    <n v="0"/>
    <x v="4"/>
    <s v="SI"/>
    <n v="1000"/>
    <x v="0"/>
    <m/>
    <m/>
    <m/>
    <n v="1"/>
    <n v="0"/>
    <n v="1"/>
  </r>
  <r>
    <x v="0"/>
    <x v="4"/>
    <x v="25"/>
    <m/>
    <s v="SI"/>
    <s v="12.0057.000"/>
    <s v="SI"/>
    <n v="14870893.199999999"/>
    <n v="14870892.9"/>
    <s v=""/>
    <n v="0"/>
    <x v="4"/>
    <s v="SI"/>
    <n v="1000"/>
    <x v="0"/>
    <m/>
    <m/>
    <m/>
    <n v="1"/>
    <n v="0"/>
    <n v="1"/>
  </r>
  <r>
    <x v="0"/>
    <x v="4"/>
    <x v="25"/>
    <m/>
    <s v="SI"/>
    <s v="12.0058.000"/>
    <s v="SI"/>
    <n v="1821348.1"/>
    <n v="1606715.14"/>
    <s v="SI"/>
    <n v="1823721"/>
    <x v="17"/>
    <s v="SI"/>
    <n v="1891537"/>
    <x v="0"/>
    <m/>
    <m/>
    <m/>
    <n v="1"/>
    <n v="1"/>
    <n v="1"/>
  </r>
  <r>
    <x v="0"/>
    <x v="4"/>
    <x v="25"/>
    <m/>
    <s v="SI"/>
    <s v="12.0064.000"/>
    <s v="SI"/>
    <n v="5820108.9800000004"/>
    <n v="5820108.9800000004"/>
    <s v=""/>
    <n v="0"/>
    <x v="4"/>
    <s v="SI"/>
    <n v="3000"/>
    <x v="0"/>
    <m/>
    <m/>
    <m/>
    <n v="1"/>
    <n v="0"/>
    <n v="1"/>
  </r>
  <r>
    <x v="0"/>
    <x v="4"/>
    <x v="25"/>
    <m/>
    <s v="SI"/>
    <s v="12.0066.000"/>
    <s v="SI"/>
    <n v="50000"/>
    <n v="0"/>
    <s v="SI"/>
    <n v="1414489.87"/>
    <x v="18"/>
    <s v="SI"/>
    <n v="580000"/>
    <x v="1"/>
    <m/>
    <m/>
    <m/>
    <n v="1"/>
    <n v="1"/>
    <n v="1"/>
  </r>
  <r>
    <x v="0"/>
    <x v="4"/>
    <x v="25"/>
    <m/>
    <s v="SI"/>
    <s v="12.0069.000"/>
    <s v="SI"/>
    <n v="4351106.1100000003"/>
    <n v="4351105.92"/>
    <s v=""/>
    <n v="0"/>
    <x v="4"/>
    <s v="SI"/>
    <n v="264536"/>
    <x v="0"/>
    <m/>
    <m/>
    <m/>
    <n v="1"/>
    <n v="0"/>
    <n v="1"/>
  </r>
  <r>
    <x v="0"/>
    <x v="4"/>
    <x v="25"/>
    <m/>
    <s v="SI"/>
    <s v="12.0072.000"/>
    <s v="SI"/>
    <n v="290000"/>
    <n v="0"/>
    <s v=""/>
    <n v="0"/>
    <x v="4"/>
    <s v="SI"/>
    <n v="3000"/>
    <x v="1"/>
    <m/>
    <m/>
    <m/>
    <n v="1"/>
    <n v="0"/>
    <n v="1"/>
  </r>
  <r>
    <x v="0"/>
    <x v="4"/>
    <x v="25"/>
    <m/>
    <s v="SI"/>
    <s v="12.0078.000"/>
    <s v="SI"/>
    <n v="2351373.21"/>
    <n v="2205250.71"/>
    <s v="SI"/>
    <n v="583078"/>
    <x v="19"/>
    <s v="SI"/>
    <n v="201482"/>
    <x v="0"/>
    <m/>
    <m/>
    <m/>
    <n v="1"/>
    <n v="1"/>
    <n v="1"/>
  </r>
  <r>
    <x v="0"/>
    <x v="4"/>
    <x v="25"/>
    <m/>
    <s v="SI"/>
    <s v="12.0079.000"/>
    <s v="SI"/>
    <n v="998786"/>
    <n v="439706.54"/>
    <s v="SI"/>
    <n v="3773167"/>
    <x v="20"/>
    <s v="SI"/>
    <n v="2649987"/>
    <x v="0"/>
    <m/>
    <m/>
    <m/>
    <n v="1"/>
    <n v="1"/>
    <n v="1"/>
  </r>
  <r>
    <x v="0"/>
    <x v="4"/>
    <x v="25"/>
    <m/>
    <s v="SI"/>
    <s v="12.0080.000"/>
    <s v="SI"/>
    <n v="2901828.78"/>
    <n v="2688240.75"/>
    <s v="SI"/>
    <n v="1572125.79"/>
    <x v="21"/>
    <s v=""/>
    <n v="0"/>
    <x v="0"/>
    <m/>
    <m/>
    <m/>
    <n v="1"/>
    <n v="1"/>
    <n v="0"/>
  </r>
  <r>
    <x v="0"/>
    <x v="4"/>
    <x v="25"/>
    <m/>
    <s v="SI"/>
    <s v="12.0081.000"/>
    <s v="SI"/>
    <n v="4678572.8099999996"/>
    <n v="4561829.09"/>
    <s v="SI"/>
    <n v="681550.86"/>
    <x v="22"/>
    <s v=""/>
    <n v="0"/>
    <x v="0"/>
    <m/>
    <m/>
    <m/>
    <n v="1"/>
    <n v="1"/>
    <n v="0"/>
  </r>
  <r>
    <x v="0"/>
    <x v="4"/>
    <x v="25"/>
    <m/>
    <s v="SI"/>
    <s v="12.0082.000"/>
    <s v="SI"/>
    <n v="1221805"/>
    <n v="748461.08"/>
    <s v="SI"/>
    <n v="3955887.24"/>
    <x v="23"/>
    <s v="SI"/>
    <n v="5338"/>
    <x v="0"/>
    <m/>
    <m/>
    <m/>
    <n v="1"/>
    <n v="1"/>
    <n v="1"/>
  </r>
  <r>
    <x v="0"/>
    <x v="4"/>
    <x v="25"/>
    <m/>
    <s v="SI"/>
    <s v="12.0083.000"/>
    <s v="SI"/>
    <n v="4542435.7300000004"/>
    <n v="4306834.24"/>
    <s v="SI"/>
    <n v="2487911.7999999998"/>
    <x v="24"/>
    <s v="SI"/>
    <n v="276912"/>
    <x v="0"/>
    <m/>
    <m/>
    <m/>
    <n v="1"/>
    <n v="1"/>
    <n v="1"/>
  </r>
  <r>
    <x v="0"/>
    <x v="4"/>
    <x v="25"/>
    <m/>
    <s v="SI"/>
    <s v="12.0085.000"/>
    <s v="SI"/>
    <n v="6696665.2599999998"/>
    <n v="5863447.7999999998"/>
    <s v="SI"/>
    <n v="6262793.4000000004"/>
    <x v="25"/>
    <s v="SI"/>
    <n v="176038"/>
    <x v="0"/>
    <m/>
    <m/>
    <m/>
    <n v="1"/>
    <n v="1"/>
    <n v="1"/>
  </r>
  <r>
    <x v="0"/>
    <x v="4"/>
    <x v="25"/>
    <m/>
    <s v="SI"/>
    <s v="12.0086.000"/>
    <s v="SI"/>
    <n v="4505916.63"/>
    <n v="4357051.34"/>
    <s v="SI"/>
    <n v="264926.5"/>
    <x v="26"/>
    <s v=""/>
    <n v="0"/>
    <x v="0"/>
    <m/>
    <m/>
    <m/>
    <n v="1"/>
    <n v="1"/>
    <n v="0"/>
  </r>
  <r>
    <x v="0"/>
    <x v="4"/>
    <x v="25"/>
    <m/>
    <s v="SI"/>
    <s v="12.0087.000"/>
    <s v="SI"/>
    <n v="2847868.9"/>
    <n v="2600190.34"/>
    <s v="SI"/>
    <n v="246485.61"/>
    <x v="27"/>
    <s v=""/>
    <n v="0"/>
    <x v="0"/>
    <m/>
    <m/>
    <m/>
    <n v="1"/>
    <n v="1"/>
    <n v="0"/>
  </r>
  <r>
    <x v="0"/>
    <x v="4"/>
    <x v="25"/>
    <m/>
    <s v="SI"/>
    <s v="12.0088.000"/>
    <s v="SI"/>
    <n v="3611482"/>
    <n v="3236587"/>
    <s v="SI"/>
    <n v="6732580.4000000004"/>
    <x v="28"/>
    <s v="SI"/>
    <n v="107370"/>
    <x v="0"/>
    <m/>
    <m/>
    <m/>
    <n v="1"/>
    <n v="1"/>
    <n v="1"/>
  </r>
  <r>
    <x v="0"/>
    <x v="4"/>
    <x v="25"/>
    <m/>
    <s v="SI"/>
    <s v="12.0089.000"/>
    <s v="SI"/>
    <n v="5015060.2"/>
    <n v="4830543.09"/>
    <s v="SI"/>
    <n v="1533018.26"/>
    <x v="29"/>
    <s v="SI"/>
    <n v="104240"/>
    <x v="0"/>
    <m/>
    <m/>
    <m/>
    <n v="1"/>
    <n v="1"/>
    <n v="1"/>
  </r>
  <r>
    <x v="0"/>
    <x v="4"/>
    <x v="25"/>
    <m/>
    <s v="SI"/>
    <s v="12.0090.000"/>
    <s v="SI"/>
    <n v="1440502"/>
    <n v="1367705.71"/>
    <s v="SI"/>
    <n v="185563"/>
    <x v="30"/>
    <s v="SI"/>
    <n v="978"/>
    <x v="0"/>
    <m/>
    <m/>
    <m/>
    <n v="1"/>
    <n v="1"/>
    <n v="1"/>
  </r>
  <r>
    <x v="0"/>
    <x v="4"/>
    <x v="25"/>
    <m/>
    <s v="SI"/>
    <s v="12.0091.000"/>
    <s v="SI"/>
    <n v="2973168.04"/>
    <n v="2782346.98"/>
    <s v="SI"/>
    <n v="1303334.71"/>
    <x v="31"/>
    <s v=""/>
    <n v="0"/>
    <x v="0"/>
    <m/>
    <m/>
    <m/>
    <n v="1"/>
    <n v="1"/>
    <n v="0"/>
  </r>
  <r>
    <x v="0"/>
    <x v="4"/>
    <x v="25"/>
    <m/>
    <s v="SI"/>
    <s v="12.0092.000"/>
    <s v="SI"/>
    <n v="2819931.94"/>
    <n v="2460528.2999999998"/>
    <s v="SI"/>
    <n v="2058970.07"/>
    <x v="32"/>
    <s v=""/>
    <n v="0"/>
    <x v="0"/>
    <m/>
    <m/>
    <m/>
    <n v="1"/>
    <n v="1"/>
    <n v="0"/>
  </r>
  <r>
    <x v="0"/>
    <x v="4"/>
    <x v="25"/>
    <m/>
    <s v="SI"/>
    <s v="12.0093.000"/>
    <s v="SI"/>
    <n v="10283660"/>
    <n v="9935512.8800000008"/>
    <s v="SI"/>
    <n v="6916869.6500000004"/>
    <x v="33"/>
    <s v="SI"/>
    <n v="121427"/>
    <x v="0"/>
    <m/>
    <m/>
    <m/>
    <n v="1"/>
    <n v="1"/>
    <n v="1"/>
  </r>
  <r>
    <x v="0"/>
    <x v="4"/>
    <x v="25"/>
    <m/>
    <s v="SI"/>
    <s v="12.0095.000"/>
    <s v="SI"/>
    <n v="3965602"/>
    <n v="3757386.55"/>
    <s v="SI"/>
    <n v="3312570.81"/>
    <x v="34"/>
    <s v=""/>
    <n v="0"/>
    <x v="0"/>
    <m/>
    <m/>
    <m/>
    <n v="1"/>
    <n v="1"/>
    <n v="0"/>
  </r>
  <r>
    <x v="0"/>
    <x v="4"/>
    <x v="25"/>
    <m/>
    <s v="SI"/>
    <s v="12.0096.000"/>
    <s v="SI"/>
    <n v="2817087.8"/>
    <n v="2530336.9"/>
    <s v="SI"/>
    <n v="377959.09"/>
    <x v="35"/>
    <s v=""/>
    <n v="0"/>
    <x v="0"/>
    <m/>
    <m/>
    <m/>
    <n v="1"/>
    <n v="1"/>
    <n v="0"/>
  </r>
  <r>
    <x v="0"/>
    <x v="4"/>
    <x v="25"/>
    <m/>
    <s v="SI"/>
    <s v="12.0097.000"/>
    <s v="SI"/>
    <n v="6294341.8700000001"/>
    <n v="6060797.5899999999"/>
    <s v="SI"/>
    <n v="2703651.72"/>
    <x v="36"/>
    <s v=""/>
    <n v="0"/>
    <x v="0"/>
    <m/>
    <m/>
    <m/>
    <n v="1"/>
    <n v="1"/>
    <n v="0"/>
  </r>
  <r>
    <x v="0"/>
    <x v="4"/>
    <x v="25"/>
    <m/>
    <s v="SI"/>
    <s v="12.0098.000"/>
    <s v="SI"/>
    <n v="6874870"/>
    <n v="5083968.4000000004"/>
    <s v="SI"/>
    <n v="6680291.21"/>
    <x v="37"/>
    <s v="SI"/>
    <n v="833438"/>
    <x v="0"/>
    <m/>
    <m/>
    <m/>
    <n v="1"/>
    <n v="1"/>
    <n v="1"/>
  </r>
  <r>
    <x v="0"/>
    <x v="4"/>
    <x v="25"/>
    <m/>
    <s v="SI"/>
    <s v="12.0099.000"/>
    <s v="SI"/>
    <n v="3045008.28"/>
    <n v="2970291.96"/>
    <s v="SI"/>
    <n v="627695.74"/>
    <x v="38"/>
    <s v=""/>
    <n v="0"/>
    <x v="0"/>
    <m/>
    <m/>
    <m/>
    <n v="1"/>
    <n v="1"/>
    <n v="0"/>
  </r>
  <r>
    <x v="0"/>
    <x v="4"/>
    <x v="25"/>
    <m/>
    <s v="SI"/>
    <s v="12.0101.000"/>
    <s v="SI"/>
    <n v="3945970.39"/>
    <n v="3858464.03"/>
    <s v="SI"/>
    <n v="1224788.93"/>
    <x v="39"/>
    <s v=""/>
    <n v="0"/>
    <x v="0"/>
    <m/>
    <m/>
    <m/>
    <n v="1"/>
    <n v="1"/>
    <n v="0"/>
  </r>
  <r>
    <x v="0"/>
    <x v="4"/>
    <x v="25"/>
    <m/>
    <s v="SI"/>
    <s v="12.0102.000"/>
    <s v="SI"/>
    <n v="2871270.69"/>
    <n v="1974031.26"/>
    <s v="SI"/>
    <n v="1194085.5900000001"/>
    <x v="40"/>
    <s v="SI"/>
    <n v="2463"/>
    <x v="0"/>
    <m/>
    <m/>
    <m/>
    <n v="1"/>
    <n v="1"/>
    <n v="1"/>
  </r>
  <r>
    <x v="0"/>
    <x v="4"/>
    <x v="25"/>
    <m/>
    <s v="SI"/>
    <s v="12.0103.000"/>
    <s v="SI"/>
    <n v="3673009"/>
    <n v="3265274.47"/>
    <s v="SI"/>
    <n v="4045340.3"/>
    <x v="41"/>
    <s v=""/>
    <n v="0"/>
    <x v="0"/>
    <m/>
    <m/>
    <m/>
    <n v="1"/>
    <n v="1"/>
    <n v="0"/>
  </r>
  <r>
    <x v="0"/>
    <x v="4"/>
    <x v="25"/>
    <m/>
    <s v="SI"/>
    <s v="12.0104.000"/>
    <s v=""/>
    <n v="0"/>
    <n v="0"/>
    <s v=""/>
    <n v="0"/>
    <x v="4"/>
    <s v="SI"/>
    <n v="600000"/>
    <x v="0"/>
    <m/>
    <m/>
    <m/>
    <n v="0"/>
    <n v="0"/>
    <n v="1"/>
  </r>
  <r>
    <x v="0"/>
    <x v="4"/>
    <x v="25"/>
    <m/>
    <s v="SI"/>
    <s v="12.0105.000"/>
    <s v=""/>
    <s v=""/>
    <s v=""/>
    <s v=""/>
    <n v="1104509"/>
    <x v="4"/>
    <s v="SI"/>
    <n v="4032110"/>
    <x v="0"/>
    <m/>
    <m/>
    <m/>
    <n v="0"/>
    <n v="0"/>
    <n v="1"/>
  </r>
  <r>
    <x v="0"/>
    <x v="4"/>
    <x v="25"/>
    <m/>
    <s v="SI"/>
    <s v="12.0106.000"/>
    <s v=""/>
    <s v=""/>
    <s v=""/>
    <s v=""/>
    <s v=""/>
    <x v="1"/>
    <s v="SI"/>
    <n v="4807976"/>
    <x v="0"/>
    <m/>
    <m/>
    <m/>
    <n v="0"/>
    <n v="0"/>
    <n v="1"/>
  </r>
  <r>
    <x v="0"/>
    <x v="4"/>
    <x v="25"/>
    <m/>
    <s v="SI"/>
    <s v="12.0107.000"/>
    <s v=""/>
    <s v=""/>
    <s v=""/>
    <s v="SI"/>
    <n v="1567616"/>
    <x v="42"/>
    <s v="SI"/>
    <n v="1565092"/>
    <x v="0"/>
    <m/>
    <m/>
    <m/>
    <n v="0"/>
    <n v="1"/>
    <n v="1"/>
  </r>
  <r>
    <x v="0"/>
    <x v="4"/>
    <x v="25"/>
    <m/>
    <s v="SI"/>
    <s v="12.0108.000"/>
    <s v=""/>
    <s v=""/>
    <s v=""/>
    <s v=""/>
    <s v=""/>
    <x v="1"/>
    <s v="SI"/>
    <n v="4620799"/>
    <x v="0"/>
    <m/>
    <m/>
    <m/>
    <n v="0"/>
    <n v="0"/>
    <n v="1"/>
  </r>
  <r>
    <x v="0"/>
    <x v="4"/>
    <x v="25"/>
    <m/>
    <s v="SI"/>
    <s v="12.0109.000"/>
    <s v=""/>
    <s v=""/>
    <s v=""/>
    <s v="SI"/>
    <n v="1128755"/>
    <x v="43"/>
    <s v="SI"/>
    <n v="2666853"/>
    <x v="0"/>
    <m/>
    <m/>
    <m/>
    <n v="0"/>
    <n v="1"/>
    <n v="1"/>
  </r>
  <r>
    <x v="0"/>
    <x v="4"/>
    <x v="25"/>
    <m/>
    <s v="SI"/>
    <s v="12.0110.000"/>
    <s v=""/>
    <s v=""/>
    <s v=""/>
    <s v=""/>
    <s v=""/>
    <x v="1"/>
    <s v="SI"/>
    <n v="3051936"/>
    <x v="0"/>
    <m/>
    <m/>
    <m/>
    <n v="0"/>
    <n v="0"/>
    <n v="1"/>
  </r>
  <r>
    <x v="0"/>
    <x v="4"/>
    <x v="25"/>
    <m/>
    <s v="SI"/>
    <s v="12.0111.000"/>
    <s v=""/>
    <s v=""/>
    <s v=""/>
    <s v=""/>
    <s v=""/>
    <x v="1"/>
    <s v="SI"/>
    <n v="10312816"/>
    <x v="0"/>
    <m/>
    <m/>
    <m/>
    <n v="0"/>
    <n v="0"/>
    <n v="1"/>
  </r>
  <r>
    <x v="0"/>
    <x v="4"/>
    <x v="25"/>
    <m/>
    <s v="SI"/>
    <s v="12.0112.000"/>
    <s v=""/>
    <s v=""/>
    <s v=""/>
    <s v="SI"/>
    <n v="2396282"/>
    <x v="44"/>
    <s v="SI"/>
    <n v="1600176"/>
    <x v="0"/>
    <m/>
    <m/>
    <m/>
    <n v="0"/>
    <n v="1"/>
    <n v="1"/>
  </r>
  <r>
    <x v="0"/>
    <x v="4"/>
    <x v="25"/>
    <m/>
    <s v="SI"/>
    <s v="12.0113.000"/>
    <s v=""/>
    <s v=""/>
    <s v=""/>
    <s v=""/>
    <n v="782449"/>
    <x v="4"/>
    <s v="SI"/>
    <n v="1652485"/>
    <x v="0"/>
    <m/>
    <m/>
    <m/>
    <n v="0"/>
    <n v="0"/>
    <n v="1"/>
  </r>
  <r>
    <x v="0"/>
    <x v="4"/>
    <x v="25"/>
    <m/>
    <s v="SI"/>
    <s v="12.0114.000"/>
    <s v=""/>
    <s v=""/>
    <s v=""/>
    <s v="SI"/>
    <n v="1938473"/>
    <x v="45"/>
    <s v="SI"/>
    <n v="1432035"/>
    <x v="0"/>
    <m/>
    <m/>
    <m/>
    <n v="0"/>
    <n v="1"/>
    <n v="1"/>
  </r>
  <r>
    <x v="0"/>
    <x v="4"/>
    <x v="25"/>
    <m/>
    <s v="SI"/>
    <s v="12.0115.000"/>
    <s v=""/>
    <s v=""/>
    <s v=""/>
    <s v=""/>
    <s v=""/>
    <x v="1"/>
    <s v="SI"/>
    <n v="3261342"/>
    <x v="0"/>
    <m/>
    <m/>
    <m/>
    <n v="0"/>
    <n v="0"/>
    <n v="1"/>
  </r>
  <r>
    <x v="0"/>
    <x v="4"/>
    <x v="25"/>
    <m/>
    <s v="SI"/>
    <s v="12.0116.000"/>
    <s v=""/>
    <s v=""/>
    <s v=""/>
    <s v=""/>
    <n v="1841891"/>
    <x v="4"/>
    <s v="SI"/>
    <n v="6311081"/>
    <x v="0"/>
    <m/>
    <m/>
    <m/>
    <n v="0"/>
    <n v="0"/>
    <n v="1"/>
  </r>
  <r>
    <x v="0"/>
    <x v="4"/>
    <x v="25"/>
    <m/>
    <s v="SI"/>
    <s v="12.0117.000"/>
    <s v=""/>
    <s v=""/>
    <s v=""/>
    <s v=""/>
    <s v=""/>
    <x v="1"/>
    <s v="SI"/>
    <n v="5121808"/>
    <x v="0"/>
    <m/>
    <m/>
    <m/>
    <n v="0"/>
    <n v="0"/>
    <n v="1"/>
  </r>
  <r>
    <x v="0"/>
    <x v="4"/>
    <x v="25"/>
    <m/>
    <s v="SI"/>
    <s v="12.0118.000"/>
    <s v=""/>
    <s v=""/>
    <s v=""/>
    <s v="SI"/>
    <n v="809669"/>
    <x v="46"/>
    <s v="SI"/>
    <n v="899927"/>
    <x v="0"/>
    <m/>
    <m/>
    <m/>
    <n v="0"/>
    <n v="1"/>
    <n v="1"/>
  </r>
  <r>
    <x v="0"/>
    <x v="4"/>
    <x v="25"/>
    <m/>
    <s v="SI"/>
    <s v="12.0119.000"/>
    <s v=""/>
    <s v=""/>
    <s v=""/>
    <s v=""/>
    <s v=""/>
    <x v="1"/>
    <s v="SI"/>
    <n v="5162754"/>
    <x v="0"/>
    <m/>
    <m/>
    <m/>
    <n v="0"/>
    <n v="0"/>
    <n v="1"/>
  </r>
  <r>
    <x v="0"/>
    <x v="4"/>
    <x v="25"/>
    <m/>
    <s v="SI"/>
    <s v="12.0120.000"/>
    <s v=""/>
    <s v=""/>
    <s v=""/>
    <s v="SI"/>
    <n v="3532160"/>
    <x v="47"/>
    <s v="SI"/>
    <n v="4739592"/>
    <x v="0"/>
    <m/>
    <m/>
    <m/>
    <n v="0"/>
    <n v="1"/>
    <n v="1"/>
  </r>
  <r>
    <x v="0"/>
    <x v="4"/>
    <x v="25"/>
    <m/>
    <s v="SI"/>
    <s v="12.0121.000"/>
    <s v=""/>
    <s v=""/>
    <s v=""/>
    <s v="SI"/>
    <n v="1578880"/>
    <x v="48"/>
    <s v="SI"/>
    <n v="2246090"/>
    <x v="0"/>
    <m/>
    <m/>
    <m/>
    <n v="0"/>
    <n v="1"/>
    <n v="1"/>
  </r>
  <r>
    <x v="0"/>
    <x v="4"/>
    <x v="25"/>
    <m/>
    <s v="SI"/>
    <s v="12.0122.000"/>
    <s v=""/>
    <s v=""/>
    <s v=""/>
    <s v=""/>
    <n v="0"/>
    <x v="4"/>
    <s v="SI"/>
    <n v="6226792"/>
    <x v="0"/>
    <m/>
    <m/>
    <m/>
    <n v="0"/>
    <n v="0"/>
    <n v="1"/>
  </r>
  <r>
    <x v="0"/>
    <x v="4"/>
    <x v="25"/>
    <m/>
    <s v="SI"/>
    <s v="12.0123.000"/>
    <s v=""/>
    <s v=""/>
    <s v=""/>
    <s v="SI"/>
    <n v="1358362"/>
    <x v="49"/>
    <s v="SI"/>
    <n v="1544669"/>
    <x v="0"/>
    <m/>
    <m/>
    <m/>
    <n v="0"/>
    <n v="1"/>
    <n v="1"/>
  </r>
  <r>
    <x v="0"/>
    <x v="4"/>
    <x v="25"/>
    <m/>
    <s v="SI"/>
    <s v="12.0124.000"/>
    <s v=""/>
    <s v=""/>
    <s v=""/>
    <s v="SI"/>
    <n v="1230436"/>
    <x v="50"/>
    <s v="SI"/>
    <n v="887651"/>
    <x v="0"/>
    <m/>
    <m/>
    <m/>
    <n v="0"/>
    <n v="1"/>
    <n v="1"/>
  </r>
  <r>
    <x v="0"/>
    <x v="4"/>
    <x v="25"/>
    <m/>
    <s v="SI"/>
    <s v="12.0125.000"/>
    <s v=""/>
    <s v=""/>
    <s v=""/>
    <s v="SI"/>
    <n v="1211133"/>
    <x v="51"/>
    <s v="SI"/>
    <n v="3353414"/>
    <x v="0"/>
    <m/>
    <m/>
    <m/>
    <n v="0"/>
    <n v="1"/>
    <n v="1"/>
  </r>
  <r>
    <x v="0"/>
    <x v="4"/>
    <x v="25"/>
    <m/>
    <s v="SI"/>
    <s v="12.0126.000"/>
    <s v=""/>
    <s v=""/>
    <s v=""/>
    <s v="SI"/>
    <n v="2029218"/>
    <x v="52"/>
    <s v="SI"/>
    <n v="1725549"/>
    <x v="0"/>
    <m/>
    <m/>
    <m/>
    <n v="0"/>
    <n v="1"/>
    <n v="1"/>
  </r>
  <r>
    <x v="0"/>
    <x v="4"/>
    <x v="25"/>
    <m/>
    <s v="SI"/>
    <s v="12.0127.000"/>
    <s v=""/>
    <s v=""/>
    <s v=""/>
    <s v="SI"/>
    <n v="956132"/>
    <x v="53"/>
    <s v="SI"/>
    <n v="91272"/>
    <x v="0"/>
    <m/>
    <m/>
    <m/>
    <n v="0"/>
    <n v="1"/>
    <n v="1"/>
  </r>
  <r>
    <x v="0"/>
    <x v="4"/>
    <x v="25"/>
    <m/>
    <s v="SI"/>
    <s v="12.0128.000"/>
    <s v=""/>
    <s v=""/>
    <s v=""/>
    <s v="SI"/>
    <n v="109402.79"/>
    <x v="54"/>
    <s v="SI"/>
    <n v="1000"/>
    <x v="0"/>
    <m/>
    <m/>
    <m/>
    <n v="0"/>
    <n v="1"/>
    <n v="1"/>
  </r>
  <r>
    <x v="0"/>
    <x v="4"/>
    <x v="25"/>
    <m/>
    <s v="SI"/>
    <s v="12.0129.000"/>
    <s v=""/>
    <s v=""/>
    <s v=""/>
    <s v=""/>
    <s v=""/>
    <x v="1"/>
    <s v=""/>
    <n v="0"/>
    <x v="1"/>
    <m/>
    <m/>
    <m/>
    <n v="0"/>
    <n v="0"/>
    <n v="0"/>
  </r>
  <r>
    <x v="0"/>
    <x v="4"/>
    <x v="26"/>
    <n v="1"/>
    <m/>
    <m/>
    <s v=""/>
    <s v=""/>
    <s v=""/>
    <s v=""/>
    <s v=""/>
    <x v="1"/>
    <s v=""/>
    <s v=""/>
    <x v="1"/>
    <m/>
    <m/>
    <m/>
    <n v="0"/>
    <n v="0"/>
    <n v="0"/>
  </r>
  <r>
    <x v="0"/>
    <x v="4"/>
    <x v="27"/>
    <n v="1"/>
    <m/>
    <m/>
    <s v=""/>
    <s v=""/>
    <s v=""/>
    <s v=""/>
    <s v=""/>
    <x v="1"/>
    <s v=""/>
    <s v=""/>
    <x v="1"/>
    <m/>
    <m/>
    <m/>
    <n v="0"/>
    <n v="0"/>
    <n v="0"/>
  </r>
  <r>
    <x v="0"/>
    <x v="4"/>
    <x v="28"/>
    <n v="1"/>
    <m/>
    <m/>
    <s v=""/>
    <s v=""/>
    <s v=""/>
    <s v=""/>
    <s v=""/>
    <x v="1"/>
    <s v=""/>
    <s v=""/>
    <x v="1"/>
    <m/>
    <m/>
    <m/>
    <n v="0"/>
    <n v="0"/>
    <n v="0"/>
  </r>
  <r>
    <x v="0"/>
    <x v="4"/>
    <x v="29"/>
    <n v="1"/>
    <m/>
    <m/>
    <s v=""/>
    <s v=""/>
    <s v=""/>
    <s v=""/>
    <s v=""/>
    <x v="1"/>
    <s v=""/>
    <s v=""/>
    <x v="1"/>
    <m/>
    <m/>
    <m/>
    <n v="0"/>
    <n v="0"/>
    <n v="0"/>
  </r>
  <r>
    <x v="0"/>
    <x v="4"/>
    <x v="30"/>
    <n v="1"/>
    <m/>
    <m/>
    <s v=""/>
    <s v=""/>
    <s v=""/>
    <s v=""/>
    <s v=""/>
    <x v="1"/>
    <s v=""/>
    <s v=""/>
    <x v="1"/>
    <m/>
    <m/>
    <m/>
    <n v="0"/>
    <n v="0"/>
    <n v="0"/>
  </r>
  <r>
    <x v="0"/>
    <x v="5"/>
    <x v="31"/>
    <n v="1"/>
    <m/>
    <m/>
    <s v="SI"/>
    <s v=""/>
    <s v=""/>
    <s v="SI"/>
    <s v=""/>
    <x v="1"/>
    <s v="SI"/>
    <s v=""/>
    <x v="1"/>
    <m/>
    <m/>
    <s v="Avance de la ABC (http://abyayala.tv.bo/index.php/2016/06/20/sucre-avance-obras-la-via-diagonal-jaime-mendoza/)"/>
    <n v="1"/>
    <n v="1"/>
    <n v="1"/>
  </r>
  <r>
    <x v="0"/>
    <x v="5"/>
    <x v="32"/>
    <n v="1"/>
    <m/>
    <s v="43.0097.000"/>
    <s v=""/>
    <n v="0"/>
    <n v="0"/>
    <s v=""/>
    <n v="0"/>
    <x v="4"/>
    <s v=""/>
    <s v=""/>
    <x v="1"/>
    <m/>
    <m/>
    <m/>
    <n v="0"/>
    <n v="0"/>
    <n v="0"/>
  </r>
  <r>
    <x v="0"/>
    <x v="5"/>
    <x v="33"/>
    <n v="1"/>
    <m/>
    <m/>
    <s v=""/>
    <s v=""/>
    <s v=""/>
    <s v=""/>
    <s v=""/>
    <x v="1"/>
    <s v=""/>
    <s v=""/>
    <x v="1"/>
    <m/>
    <m/>
    <m/>
    <n v="0"/>
    <n v="0"/>
    <n v="0"/>
  </r>
  <r>
    <x v="0"/>
    <x v="5"/>
    <x v="34"/>
    <n v="1"/>
    <m/>
    <m/>
    <s v=""/>
    <s v=""/>
    <s v=""/>
    <s v=""/>
    <s v=""/>
    <x v="1"/>
    <s v=""/>
    <s v=""/>
    <x v="1"/>
    <m/>
    <m/>
    <m/>
    <n v="0"/>
    <n v="0"/>
    <n v="0"/>
  </r>
  <r>
    <x v="0"/>
    <x v="5"/>
    <x v="35"/>
    <n v="1"/>
    <s v="SI"/>
    <m/>
    <s v=""/>
    <s v=""/>
    <s v=""/>
    <s v=""/>
    <s v=""/>
    <x v="1"/>
    <s v=""/>
    <s v=""/>
    <x v="1"/>
    <m/>
    <m/>
    <m/>
    <n v="0"/>
    <n v="0"/>
    <n v="0"/>
  </r>
  <r>
    <x v="0"/>
    <x v="5"/>
    <x v="36"/>
    <n v="1"/>
    <m/>
    <m/>
    <s v=""/>
    <s v=""/>
    <s v=""/>
    <s v=""/>
    <s v=""/>
    <x v="1"/>
    <s v=""/>
    <s v=""/>
    <x v="1"/>
    <m/>
    <m/>
    <m/>
    <n v="0"/>
    <n v="0"/>
    <n v="0"/>
  </r>
  <r>
    <x v="0"/>
    <x v="5"/>
    <x v="37"/>
    <n v="1"/>
    <m/>
    <s v="43.0099.000"/>
    <s v="SI"/>
    <n v="1425799.43"/>
    <n v="1425799.43"/>
    <s v="SI"/>
    <n v="356450"/>
    <x v="55"/>
    <s v="SI"/>
    <n v="1400000"/>
    <x v="0"/>
    <m/>
    <m/>
    <m/>
    <n v="1"/>
    <n v="1"/>
    <n v="1"/>
  </r>
  <r>
    <x v="0"/>
    <x v="5"/>
    <x v="38"/>
    <n v="1"/>
    <m/>
    <m/>
    <s v=""/>
    <s v=""/>
    <s v=""/>
    <s v=""/>
    <s v=""/>
    <x v="1"/>
    <s v=""/>
    <s v=""/>
    <x v="1"/>
    <m/>
    <m/>
    <m/>
    <n v="0"/>
    <n v="0"/>
    <n v="0"/>
  </r>
  <r>
    <x v="0"/>
    <x v="5"/>
    <x v="39"/>
    <n v="1"/>
    <m/>
    <m/>
    <s v=""/>
    <s v=""/>
    <s v=""/>
    <s v=""/>
    <s v=""/>
    <x v="1"/>
    <s v=""/>
    <s v=""/>
    <x v="1"/>
    <m/>
    <m/>
    <m/>
    <n v="0"/>
    <n v="0"/>
    <n v="0"/>
  </r>
  <r>
    <x v="0"/>
    <x v="5"/>
    <x v="40"/>
    <n v="1"/>
    <m/>
    <m/>
    <s v=""/>
    <s v=""/>
    <s v=""/>
    <s v=""/>
    <s v=""/>
    <x v="1"/>
    <s v=""/>
    <s v=""/>
    <x v="1"/>
    <m/>
    <m/>
    <m/>
    <n v="0"/>
    <n v="0"/>
    <n v="0"/>
  </r>
  <r>
    <x v="0"/>
    <x v="5"/>
    <x v="41"/>
    <n v="1"/>
    <m/>
    <m/>
    <s v=""/>
    <s v=""/>
    <s v=""/>
    <s v=""/>
    <s v=""/>
    <x v="1"/>
    <s v=""/>
    <s v=""/>
    <x v="1"/>
    <m/>
    <m/>
    <m/>
    <n v="0"/>
    <n v="0"/>
    <n v="0"/>
  </r>
  <r>
    <x v="0"/>
    <x v="5"/>
    <x v="42"/>
    <n v="1"/>
    <m/>
    <m/>
    <s v=""/>
    <s v=""/>
    <s v=""/>
    <s v=""/>
    <s v=""/>
    <x v="1"/>
    <s v=""/>
    <s v=""/>
    <x v="1"/>
    <m/>
    <m/>
    <m/>
    <n v="0"/>
    <n v="0"/>
    <n v="0"/>
  </r>
  <r>
    <x v="1"/>
    <x v="6"/>
    <x v="43"/>
    <n v="1"/>
    <s v="SI"/>
    <s v="40.0002.000"/>
    <s v="SI"/>
    <n v="3381620"/>
    <n v="3381620"/>
    <s v="SI"/>
    <n v="2925500"/>
    <x v="56"/>
    <s v=""/>
    <s v=""/>
    <x v="0"/>
    <m/>
    <m/>
    <m/>
    <n v="1"/>
    <n v="1"/>
    <n v="0"/>
  </r>
  <r>
    <x v="1"/>
    <x v="6"/>
    <x v="44"/>
    <n v="1"/>
    <m/>
    <m/>
    <s v=""/>
    <s v=""/>
    <s v=""/>
    <s v=""/>
    <s v=""/>
    <x v="1"/>
    <s v=""/>
    <s v=""/>
    <x v="1"/>
    <m/>
    <m/>
    <m/>
    <n v="0"/>
    <n v="0"/>
    <n v="0"/>
  </r>
  <r>
    <x v="1"/>
    <x v="6"/>
    <x v="45"/>
    <n v="1"/>
    <m/>
    <m/>
    <s v=""/>
    <s v=""/>
    <s v=""/>
    <s v=""/>
    <s v=""/>
    <x v="1"/>
    <s v=""/>
    <s v=""/>
    <x v="1"/>
    <m/>
    <m/>
    <m/>
    <n v="0"/>
    <n v="0"/>
    <n v="0"/>
  </r>
  <r>
    <x v="1"/>
    <x v="6"/>
    <x v="46"/>
    <n v="1"/>
    <m/>
    <m/>
    <s v=""/>
    <s v=""/>
    <s v=""/>
    <s v=""/>
    <s v=""/>
    <x v="1"/>
    <s v=""/>
    <s v=""/>
    <x v="1"/>
    <m/>
    <m/>
    <m/>
    <n v="0"/>
    <n v="0"/>
    <n v="0"/>
  </r>
  <r>
    <x v="1"/>
    <x v="6"/>
    <x v="47"/>
    <n v="1"/>
    <m/>
    <m/>
    <s v=""/>
    <s v=""/>
    <s v=""/>
    <s v=""/>
    <s v=""/>
    <x v="1"/>
    <s v=""/>
    <s v=""/>
    <x v="1"/>
    <m/>
    <m/>
    <m/>
    <n v="0"/>
    <n v="0"/>
    <n v="0"/>
  </r>
  <r>
    <x v="1"/>
    <x v="6"/>
    <x v="48"/>
    <n v="1"/>
    <m/>
    <m/>
    <s v=""/>
    <s v=""/>
    <s v=""/>
    <s v=""/>
    <s v=""/>
    <x v="1"/>
    <s v=""/>
    <s v=""/>
    <x v="1"/>
    <m/>
    <m/>
    <m/>
    <n v="0"/>
    <n v="0"/>
    <n v="0"/>
  </r>
  <r>
    <x v="1"/>
    <x v="6"/>
    <x v="49"/>
    <n v="1"/>
    <m/>
    <m/>
    <s v=""/>
    <s v=""/>
    <s v=""/>
    <s v=""/>
    <s v=""/>
    <x v="1"/>
    <s v=""/>
    <s v=""/>
    <x v="1"/>
    <m/>
    <m/>
    <m/>
    <n v="0"/>
    <n v="0"/>
    <n v="0"/>
  </r>
  <r>
    <x v="1"/>
    <x v="6"/>
    <x v="50"/>
    <n v="1"/>
    <m/>
    <m/>
    <s v=""/>
    <s v=""/>
    <s v=""/>
    <s v=""/>
    <s v=""/>
    <x v="1"/>
    <s v=""/>
    <s v=""/>
    <x v="1"/>
    <m/>
    <m/>
    <m/>
    <n v="0"/>
    <n v="0"/>
    <n v="0"/>
  </r>
  <r>
    <x v="1"/>
    <x v="6"/>
    <x v="51"/>
    <n v="1"/>
    <m/>
    <m/>
    <s v=""/>
    <s v=""/>
    <s v=""/>
    <s v=""/>
    <s v=""/>
    <x v="1"/>
    <s v=""/>
    <s v=""/>
    <x v="1"/>
    <m/>
    <m/>
    <m/>
    <n v="0"/>
    <n v="0"/>
    <n v="0"/>
  </r>
  <r>
    <x v="2"/>
    <x v="7"/>
    <x v="52"/>
    <n v="1"/>
    <s v="SI"/>
    <s v="98.0000.035"/>
    <s v="SI"/>
    <n v="1506229"/>
    <n v="868751.3"/>
    <s v="SI"/>
    <n v="750000"/>
    <x v="57"/>
    <s v="SI"/>
    <n v="600000"/>
    <x v="0"/>
    <m/>
    <m/>
    <m/>
    <n v="1"/>
    <n v="1"/>
    <n v="1"/>
  </r>
  <r>
    <x v="2"/>
    <x v="7"/>
    <x v="52"/>
    <m/>
    <m/>
    <s v="98.0000.045"/>
    <s v="SI"/>
    <n v="8535300"/>
    <n v="4922923.9800000004"/>
    <s v="SI"/>
    <n v="4250000"/>
    <x v="58"/>
    <s v="SI"/>
    <n v="3400000"/>
    <x v="0"/>
    <m/>
    <m/>
    <m/>
    <n v="1"/>
    <n v="1"/>
    <n v="1"/>
  </r>
  <r>
    <x v="2"/>
    <x v="7"/>
    <x v="53"/>
    <n v="1"/>
    <m/>
    <s v="41.0100.000"/>
    <s v=""/>
    <s v=""/>
    <s v=""/>
    <s v="SI"/>
    <n v="2775219.06"/>
    <x v="59"/>
    <s v=""/>
    <s v=""/>
    <x v="0"/>
    <m/>
    <m/>
    <m/>
    <n v="0"/>
    <n v="1"/>
    <n v="0"/>
  </r>
  <r>
    <x v="2"/>
    <x v="7"/>
    <x v="53"/>
    <m/>
    <m/>
    <s v="41.0101.000"/>
    <s v=""/>
    <s v=""/>
    <s v=""/>
    <s v="SI"/>
    <n v="1094788.25"/>
    <x v="60"/>
    <s v=""/>
    <s v=""/>
    <x v="0"/>
    <m/>
    <m/>
    <m/>
    <n v="0"/>
    <n v="1"/>
    <n v="0"/>
  </r>
  <r>
    <x v="2"/>
    <x v="7"/>
    <x v="53"/>
    <m/>
    <m/>
    <s v="41.0102.000"/>
    <s v=""/>
    <s v=""/>
    <s v=""/>
    <s v="SI"/>
    <n v="430461.53"/>
    <x v="61"/>
    <s v=""/>
    <s v=""/>
    <x v="0"/>
    <m/>
    <m/>
    <m/>
    <n v="0"/>
    <n v="1"/>
    <n v="0"/>
  </r>
  <r>
    <x v="2"/>
    <x v="7"/>
    <x v="53"/>
    <m/>
    <m/>
    <s v="41.0103.000"/>
    <s v=""/>
    <s v=""/>
    <s v=""/>
    <s v="SI"/>
    <n v="9295980.9600000009"/>
    <x v="62"/>
    <s v=""/>
    <s v=""/>
    <x v="0"/>
    <m/>
    <m/>
    <m/>
    <n v="0"/>
    <n v="1"/>
    <n v="0"/>
  </r>
  <r>
    <x v="2"/>
    <x v="7"/>
    <x v="54"/>
    <n v="1"/>
    <m/>
    <m/>
    <s v=""/>
    <s v=""/>
    <s v=""/>
    <s v=""/>
    <s v=""/>
    <x v="1"/>
    <s v=""/>
    <s v=""/>
    <x v="1"/>
    <m/>
    <m/>
    <m/>
    <n v="0"/>
    <n v="0"/>
    <n v="0"/>
  </r>
  <r>
    <x v="2"/>
    <x v="8"/>
    <x v="55"/>
    <n v="1"/>
    <s v="SI"/>
    <m/>
    <s v=""/>
    <s v=""/>
    <s v=""/>
    <s v=""/>
    <s v=""/>
    <x v="1"/>
    <s v=""/>
    <s v=""/>
    <x v="1"/>
    <m/>
    <m/>
    <m/>
    <n v="0"/>
    <n v="0"/>
    <n v="0"/>
  </r>
  <r>
    <x v="2"/>
    <x v="8"/>
    <x v="56"/>
    <n v="1"/>
    <m/>
    <s v="44.0100.000"/>
    <s v=""/>
    <s v=""/>
    <s v=""/>
    <s v="SI"/>
    <n v="17920.41"/>
    <x v="63"/>
    <s v=""/>
    <s v=""/>
    <x v="0"/>
    <m/>
    <m/>
    <m/>
    <n v="0"/>
    <n v="1"/>
    <n v="0"/>
  </r>
  <r>
    <x v="2"/>
    <x v="8"/>
    <x v="57"/>
    <n v="1"/>
    <m/>
    <s v="44.0000.016"/>
    <s v=""/>
    <s v=""/>
    <s v=""/>
    <s v="SI"/>
    <n v="1169725.54"/>
    <x v="64"/>
    <s v="SI"/>
    <n v="450000"/>
    <x v="0"/>
    <m/>
    <m/>
    <m/>
    <n v="0"/>
    <n v="1"/>
    <n v="1"/>
  </r>
  <r>
    <x v="2"/>
    <x v="8"/>
    <x v="57"/>
    <m/>
    <m/>
    <s v="44.0000.041"/>
    <s v="SI"/>
    <n v="11254831"/>
    <n v="10618457.289999999"/>
    <s v="SI"/>
    <n v="8424443"/>
    <x v="65"/>
    <s v="SI"/>
    <n v="5300000"/>
    <x v="0"/>
    <m/>
    <m/>
    <m/>
    <n v="1"/>
    <n v="1"/>
    <n v="1"/>
  </r>
  <r>
    <x v="2"/>
    <x v="8"/>
    <x v="58"/>
    <n v="1"/>
    <m/>
    <m/>
    <s v=""/>
    <s v=""/>
    <s v=""/>
    <s v=""/>
    <s v=""/>
    <x v="1"/>
    <s v=""/>
    <s v=""/>
    <x v="1"/>
    <m/>
    <m/>
    <m/>
    <n v="0"/>
    <n v="0"/>
    <n v="0"/>
  </r>
  <r>
    <x v="2"/>
    <x v="8"/>
    <x v="59"/>
    <n v="1"/>
    <m/>
    <m/>
    <s v=""/>
    <s v=""/>
    <s v=""/>
    <s v=""/>
    <s v=""/>
    <x v="1"/>
    <s v=""/>
    <s v=""/>
    <x v="1"/>
    <m/>
    <m/>
    <m/>
    <n v="0"/>
    <n v="0"/>
    <n v="0"/>
  </r>
  <r>
    <x v="2"/>
    <x v="9"/>
    <x v="60"/>
    <n v="1"/>
    <m/>
    <m/>
    <s v=""/>
    <s v=""/>
    <s v=""/>
    <s v=""/>
    <s v=""/>
    <x v="1"/>
    <s v=""/>
    <s v=""/>
    <x v="1"/>
    <m/>
    <m/>
    <m/>
    <n v="0"/>
    <n v="0"/>
    <n v="0"/>
  </r>
  <r>
    <x v="2"/>
    <x v="9"/>
    <x v="61"/>
    <m/>
    <m/>
    <m/>
    <s v=""/>
    <s v=""/>
    <s v=""/>
    <s v=""/>
    <s v=""/>
    <x v="1"/>
    <s v=""/>
    <s v=""/>
    <x v="1"/>
    <m/>
    <m/>
    <m/>
    <n v="0"/>
    <n v="0"/>
    <n v="0"/>
  </r>
  <r>
    <x v="3"/>
    <x v="10"/>
    <x v="62"/>
    <n v="1"/>
    <m/>
    <s v="16.0000.050"/>
    <s v="SI"/>
    <n v="57457.5"/>
    <n v="38403.5"/>
    <s v="SI"/>
    <n v="63403"/>
    <x v="66"/>
    <s v="SI"/>
    <n v="33000"/>
    <x v="0"/>
    <m/>
    <m/>
    <m/>
    <n v="1"/>
    <n v="1"/>
    <n v="1"/>
  </r>
  <r>
    <x v="3"/>
    <x v="10"/>
    <x v="63"/>
    <n v="1"/>
    <m/>
    <s v="16.0000.083"/>
    <s v="SI"/>
    <n v="2531941"/>
    <n v="2421248.54"/>
    <s v="SI"/>
    <n v="1231995"/>
    <x v="67"/>
    <s v=""/>
    <s v=""/>
    <x v="0"/>
    <m/>
    <m/>
    <m/>
    <n v="1"/>
    <n v="1"/>
    <n v="0"/>
  </r>
  <r>
    <x v="3"/>
    <x v="10"/>
    <x v="63"/>
    <m/>
    <m/>
    <s v="16.0000.089"/>
    <s v=""/>
    <s v=""/>
    <s v=""/>
    <s v="SI"/>
    <n v="840075"/>
    <x v="68"/>
    <s v="SI"/>
    <n v="1972953"/>
    <x v="0"/>
    <m/>
    <m/>
    <m/>
    <n v="0"/>
    <n v="1"/>
    <n v="1"/>
  </r>
  <r>
    <x v="4"/>
    <x v="11"/>
    <x v="64"/>
    <n v="1"/>
    <m/>
    <m/>
    <s v=""/>
    <s v=""/>
    <s v=""/>
    <s v=""/>
    <s v=""/>
    <x v="1"/>
    <s v=""/>
    <s v=""/>
    <x v="1"/>
    <m/>
    <m/>
    <m/>
    <n v="0"/>
    <n v="0"/>
    <n v="0"/>
  </r>
  <r>
    <x v="4"/>
    <x v="12"/>
    <x v="65"/>
    <n v="1"/>
    <s v="SI"/>
    <m/>
    <s v=""/>
    <s v=""/>
    <s v=""/>
    <s v=""/>
    <s v=""/>
    <x v="1"/>
    <s v=""/>
    <s v=""/>
    <x v="1"/>
    <m/>
    <m/>
    <m/>
    <n v="0"/>
    <n v="0"/>
    <n v="0"/>
  </r>
  <r>
    <x v="4"/>
    <x v="12"/>
    <x v="66"/>
    <n v="1"/>
    <m/>
    <s v="- x -"/>
    <s v=""/>
    <s v=""/>
    <s v=""/>
    <s v=""/>
    <s v=""/>
    <x v="1"/>
    <s v=""/>
    <s v=""/>
    <x v="1"/>
    <m/>
    <m/>
    <s v="Proyecto que sera financiado por el Ministerio de Medio Ambiente (http://www.chuquisaca.gob.bo/?p=2189)"/>
    <n v="0"/>
    <n v="0"/>
    <n v="0"/>
  </r>
  <r>
    <x v="4"/>
    <x v="12"/>
    <x v="67"/>
    <n v="1"/>
    <m/>
    <m/>
    <s v=""/>
    <s v=""/>
    <s v=""/>
    <s v=""/>
    <s v=""/>
    <x v="1"/>
    <s v=""/>
    <s v=""/>
    <x v="1"/>
    <m/>
    <m/>
    <m/>
    <n v="0"/>
    <n v="0"/>
    <n v="0"/>
  </r>
  <r>
    <x v="4"/>
    <x v="12"/>
    <x v="68"/>
    <n v="1"/>
    <m/>
    <m/>
    <s v=""/>
    <s v=""/>
    <s v=""/>
    <s v=""/>
    <s v=""/>
    <x v="1"/>
    <s v=""/>
    <s v=""/>
    <x v="1"/>
    <m/>
    <m/>
    <m/>
    <n v="0"/>
    <n v="0"/>
    <n v="0"/>
  </r>
  <r>
    <x v="4"/>
    <x v="12"/>
    <x v="69"/>
    <n v="1"/>
    <m/>
    <s v="10.0015.000"/>
    <s v="SI"/>
    <n v="872919.87"/>
    <n v="42000"/>
    <s v=""/>
    <n v="0"/>
    <x v="4"/>
    <s v="SI"/>
    <n v="1000"/>
    <x v="0"/>
    <m/>
    <m/>
    <m/>
    <n v="1"/>
    <n v="0"/>
    <n v="1"/>
  </r>
  <r>
    <x v="4"/>
    <x v="12"/>
    <x v="69"/>
    <m/>
    <m/>
    <s v="10.0018.000"/>
    <s v="SI"/>
    <n v="1810862"/>
    <n v="329900"/>
    <s v="SI"/>
    <n v="3358999.9"/>
    <x v="69"/>
    <s v="SI"/>
    <n v="1525363"/>
    <x v="0"/>
    <m/>
    <m/>
    <m/>
    <n v="1"/>
    <n v="1"/>
    <n v="1"/>
  </r>
  <r>
    <x v="4"/>
    <x v="12"/>
    <x v="69"/>
    <m/>
    <m/>
    <s v="10.0019.000"/>
    <s v=""/>
    <n v="0"/>
    <n v="0"/>
    <s v=""/>
    <n v="0"/>
    <x v="4"/>
    <s v="SI"/>
    <n v="2110000"/>
    <x v="1"/>
    <m/>
    <m/>
    <m/>
    <n v="0"/>
    <n v="0"/>
    <n v="1"/>
  </r>
  <r>
    <x v="4"/>
    <x v="12"/>
    <x v="69"/>
    <m/>
    <m/>
    <s v="10.0020.000"/>
    <s v="SI"/>
    <n v="1465000"/>
    <n v="249832.64"/>
    <s v="SI"/>
    <n v="3256683.36"/>
    <x v="70"/>
    <s v="SI"/>
    <n v="1393484"/>
    <x v="0"/>
    <m/>
    <m/>
    <m/>
    <n v="1"/>
    <n v="1"/>
    <n v="1"/>
  </r>
  <r>
    <x v="4"/>
    <x v="12"/>
    <x v="69"/>
    <m/>
    <m/>
    <s v="10.0021.000"/>
    <s v="SI"/>
    <n v="1502977.5"/>
    <n v="1446622.22"/>
    <s v="SI"/>
    <n v="976432.5"/>
    <x v="71"/>
    <s v="SI"/>
    <n v="1720605"/>
    <x v="0"/>
    <m/>
    <m/>
    <m/>
    <n v="1"/>
    <n v="1"/>
    <n v="1"/>
  </r>
  <r>
    <x v="4"/>
    <x v="12"/>
    <x v="69"/>
    <m/>
    <m/>
    <s v="10.0022.000"/>
    <s v=""/>
    <s v=""/>
    <s v=""/>
    <s v=""/>
    <n v="0"/>
    <x v="4"/>
    <s v="SI"/>
    <n v="2017977"/>
    <x v="0"/>
    <m/>
    <m/>
    <m/>
    <n v="0"/>
    <n v="0"/>
    <n v="1"/>
  </r>
  <r>
    <x v="4"/>
    <x v="12"/>
    <x v="69"/>
    <m/>
    <m/>
    <s v="10.0023.000"/>
    <s v=""/>
    <s v=""/>
    <s v=""/>
    <s v=""/>
    <n v="0"/>
    <x v="4"/>
    <s v="SI"/>
    <n v="3000"/>
    <x v="0"/>
    <m/>
    <m/>
    <m/>
    <n v="0"/>
    <n v="0"/>
    <n v="1"/>
  </r>
  <r>
    <x v="4"/>
    <x v="12"/>
    <x v="69"/>
    <m/>
    <m/>
    <s v="10.0024.000"/>
    <s v=""/>
    <s v=""/>
    <s v=""/>
    <s v=""/>
    <n v="0"/>
    <x v="4"/>
    <s v="SI"/>
    <n v="2227073"/>
    <x v="0"/>
    <m/>
    <m/>
    <m/>
    <n v="0"/>
    <n v="0"/>
    <n v="1"/>
  </r>
  <r>
    <x v="4"/>
    <x v="12"/>
    <x v="70"/>
    <n v="1"/>
    <m/>
    <s v="10.0000.073"/>
    <s v="SI"/>
    <n v="149472.20000000001"/>
    <n v="144978.14000000001"/>
    <s v="SI"/>
    <n v="94755.98"/>
    <x v="72"/>
    <s v=""/>
    <s v=""/>
    <x v="0"/>
    <m/>
    <m/>
    <m/>
    <n v="1"/>
    <n v="1"/>
    <n v="0"/>
  </r>
  <r>
    <x v="4"/>
    <x v="12"/>
    <x v="71"/>
    <n v="1"/>
    <m/>
    <s v="10.0014.000"/>
    <s v="SI"/>
    <n v="4059841.44"/>
    <n v="3942825.51"/>
    <s v="SI"/>
    <n v="1892365"/>
    <x v="73"/>
    <s v=""/>
    <s v=""/>
    <x v="0"/>
    <m/>
    <m/>
    <m/>
    <n v="1"/>
    <n v="1"/>
    <n v="0"/>
  </r>
  <r>
    <x v="4"/>
    <x v="12"/>
    <x v="72"/>
    <n v="1"/>
    <m/>
    <s v="10.0000.074"/>
    <s v=""/>
    <s v=""/>
    <s v=""/>
    <s v=""/>
    <s v=""/>
    <x v="1"/>
    <s v="SI"/>
    <n v="1990723"/>
    <x v="0"/>
    <m/>
    <m/>
    <m/>
    <n v="0"/>
    <n v="0"/>
    <n v="1"/>
  </r>
  <r>
    <x v="4"/>
    <x v="12"/>
    <x v="73"/>
    <n v="1"/>
    <m/>
    <m/>
    <s v=""/>
    <s v=""/>
    <s v=""/>
    <s v=""/>
    <s v=""/>
    <x v="1"/>
    <s v=""/>
    <s v=""/>
    <x v="1"/>
    <m/>
    <m/>
    <m/>
    <n v="0"/>
    <n v="0"/>
    <n v="0"/>
  </r>
  <r>
    <x v="4"/>
    <x v="12"/>
    <x v="74"/>
    <n v="1"/>
    <m/>
    <m/>
    <s v=""/>
    <s v=""/>
    <s v=""/>
    <s v=""/>
    <s v=""/>
    <x v="1"/>
    <s v=""/>
    <s v=""/>
    <x v="1"/>
    <m/>
    <m/>
    <m/>
    <n v="0"/>
    <n v="0"/>
    <n v="0"/>
  </r>
  <r>
    <x v="4"/>
    <x v="12"/>
    <x v="75"/>
    <n v="1"/>
    <m/>
    <m/>
    <s v=""/>
    <s v=""/>
    <s v=""/>
    <s v=""/>
    <s v=""/>
    <x v="1"/>
    <s v=""/>
    <s v=""/>
    <x v="1"/>
    <m/>
    <m/>
    <m/>
    <n v="0"/>
    <n v="0"/>
    <n v="0"/>
  </r>
  <r>
    <x v="4"/>
    <x v="12"/>
    <x v="76"/>
    <n v="1"/>
    <m/>
    <m/>
    <s v=""/>
    <s v=""/>
    <s v=""/>
    <s v=""/>
    <s v=""/>
    <x v="1"/>
    <s v=""/>
    <s v=""/>
    <x v="1"/>
    <m/>
    <m/>
    <m/>
    <n v="0"/>
    <n v="0"/>
    <n v="0"/>
  </r>
  <r>
    <x v="4"/>
    <x v="12"/>
    <x v="77"/>
    <n v="1"/>
    <m/>
    <m/>
    <s v=""/>
    <s v=""/>
    <s v=""/>
    <s v=""/>
    <s v=""/>
    <x v="1"/>
    <s v=""/>
    <s v=""/>
    <x v="1"/>
    <m/>
    <m/>
    <m/>
    <n v="0"/>
    <n v="0"/>
    <n v="0"/>
  </r>
  <r>
    <x v="4"/>
    <x v="12"/>
    <x v="78"/>
    <n v="1"/>
    <m/>
    <m/>
    <s v=""/>
    <s v=""/>
    <s v=""/>
    <s v=""/>
    <s v=""/>
    <x v="1"/>
    <s v=""/>
    <s v=""/>
    <x v="1"/>
    <m/>
    <m/>
    <m/>
    <n v="0"/>
    <n v="0"/>
    <n v="0"/>
  </r>
  <r>
    <x v="4"/>
    <x v="12"/>
    <x v="79"/>
    <n v="1"/>
    <m/>
    <m/>
    <s v=""/>
    <s v=""/>
    <s v=""/>
    <s v=""/>
    <s v=""/>
    <x v="1"/>
    <s v=""/>
    <s v=""/>
    <x v="1"/>
    <m/>
    <m/>
    <m/>
    <n v="0"/>
    <n v="0"/>
    <n v="0"/>
  </r>
  <r>
    <x v="4"/>
    <x v="12"/>
    <x v="80"/>
    <n v="1"/>
    <m/>
    <m/>
    <s v=""/>
    <s v=""/>
    <s v=""/>
    <s v=""/>
    <s v=""/>
    <x v="1"/>
    <s v=""/>
    <s v=""/>
    <x v="1"/>
    <m/>
    <m/>
    <m/>
    <n v="0"/>
    <n v="0"/>
    <n v="0"/>
  </r>
  <r>
    <x v="4"/>
    <x v="12"/>
    <x v="81"/>
    <n v="1"/>
    <m/>
    <m/>
    <s v=""/>
    <s v=""/>
    <s v=""/>
    <s v=""/>
    <s v=""/>
    <x v="1"/>
    <s v=""/>
    <s v=""/>
    <x v="1"/>
    <m/>
    <m/>
    <m/>
    <n v="0"/>
    <n v="0"/>
    <n v="0"/>
  </r>
  <r>
    <x v="4"/>
    <x v="13"/>
    <x v="82"/>
    <n v="1"/>
    <m/>
    <m/>
    <s v=""/>
    <s v=""/>
    <s v=""/>
    <s v=""/>
    <s v=""/>
    <x v="1"/>
    <s v=""/>
    <s v=""/>
    <x v="1"/>
    <m/>
    <m/>
    <m/>
    <n v="0"/>
    <n v="0"/>
    <n v="0"/>
  </r>
  <r>
    <x v="4"/>
    <x v="13"/>
    <x v="83"/>
    <n v="1"/>
    <m/>
    <m/>
    <s v=""/>
    <s v=""/>
    <s v=""/>
    <s v=""/>
    <s v=""/>
    <x v="1"/>
    <s v=""/>
    <s v=""/>
    <x v="1"/>
    <m/>
    <m/>
    <m/>
    <n v="0"/>
    <n v="0"/>
    <n v="0"/>
  </r>
  <r>
    <x v="4"/>
    <x v="13"/>
    <x v="84"/>
    <n v="1"/>
    <m/>
    <m/>
    <s v=""/>
    <s v=""/>
    <s v=""/>
    <s v=""/>
    <s v=""/>
    <x v="1"/>
    <s v=""/>
    <s v=""/>
    <x v="1"/>
    <m/>
    <m/>
    <m/>
    <n v="0"/>
    <n v="0"/>
    <n v="0"/>
  </r>
  <r>
    <x v="4"/>
    <x v="13"/>
    <x v="85"/>
    <n v="1"/>
    <m/>
    <m/>
    <s v=""/>
    <s v=""/>
    <s v=""/>
    <s v=""/>
    <s v=""/>
    <x v="1"/>
    <s v=""/>
    <s v=""/>
    <x v="1"/>
    <m/>
    <m/>
    <m/>
    <n v="0"/>
    <n v="0"/>
    <n v="0"/>
  </r>
  <r>
    <x v="4"/>
    <x v="13"/>
    <x v="86"/>
    <n v="1"/>
    <m/>
    <s v="25.0000.060"/>
    <s v="SI"/>
    <n v="2665681.86"/>
    <n v="0"/>
    <s v=""/>
    <n v="789113"/>
    <x v="4"/>
    <s v="SI"/>
    <n v="538059"/>
    <x v="0"/>
    <m/>
    <m/>
    <m/>
    <n v="1"/>
    <n v="0"/>
    <n v="1"/>
  </r>
  <r>
    <x v="4"/>
    <x v="13"/>
    <x v="87"/>
    <n v="1"/>
    <m/>
    <s v="42.0000.063"/>
    <s v=""/>
    <s v=""/>
    <s v=""/>
    <s v="SI"/>
    <n v="934538.62"/>
    <x v="74"/>
    <s v=""/>
    <s v=""/>
    <x v="0"/>
    <m/>
    <m/>
    <m/>
    <n v="0"/>
    <n v="1"/>
    <n v="0"/>
  </r>
  <r>
    <x v="4"/>
    <x v="14"/>
    <x v="88"/>
    <n v="1"/>
    <m/>
    <s v="26.0000.021"/>
    <s v=""/>
    <s v=""/>
    <s v=""/>
    <s v="SI"/>
    <n v="4508263.99"/>
    <x v="75"/>
    <s v="SI"/>
    <n v="3497651"/>
    <x v="0"/>
    <m/>
    <m/>
    <m/>
    <n v="0"/>
    <n v="1"/>
    <n v="1"/>
  </r>
  <r>
    <x v="4"/>
    <x v="14"/>
    <x v="88"/>
    <m/>
    <m/>
    <s v="26.0000.022"/>
    <s v=""/>
    <s v=""/>
    <s v=""/>
    <s v="SI"/>
    <n v="5122608.28"/>
    <x v="76"/>
    <s v="SI"/>
    <n v="4997391"/>
    <x v="0"/>
    <m/>
    <m/>
    <m/>
    <n v="0"/>
    <n v="1"/>
    <n v="1"/>
  </r>
  <r>
    <x v="4"/>
    <x v="14"/>
    <x v="89"/>
    <n v="1"/>
    <m/>
    <m/>
    <s v=""/>
    <s v=""/>
    <s v=""/>
    <s v=""/>
    <s v=""/>
    <x v="1"/>
    <s v=""/>
    <s v=""/>
    <x v="1"/>
    <m/>
    <m/>
    <m/>
    <n v="0"/>
    <n v="0"/>
    <n v="0"/>
  </r>
  <r>
    <x v="4"/>
    <x v="14"/>
    <x v="90"/>
    <n v="1"/>
    <m/>
    <m/>
    <s v=""/>
    <s v=""/>
    <s v=""/>
    <s v=""/>
    <s v=""/>
    <x v="1"/>
    <s v=""/>
    <s v=""/>
    <x v="1"/>
    <m/>
    <m/>
    <m/>
    <n v="0"/>
    <n v="0"/>
    <n v="0"/>
  </r>
  <r>
    <x v="4"/>
    <x v="14"/>
    <x v="91"/>
    <n v="1"/>
    <m/>
    <m/>
    <s v=""/>
    <s v=""/>
    <s v=""/>
    <s v=""/>
    <s v=""/>
    <x v="1"/>
    <s v=""/>
    <s v=""/>
    <x v="1"/>
    <m/>
    <m/>
    <m/>
    <n v="0"/>
    <n v="0"/>
    <n v="0"/>
  </r>
  <r>
    <x v="4"/>
    <x v="14"/>
    <x v="92"/>
    <n v="1"/>
    <m/>
    <s v="42.0000.061"/>
    <s v=""/>
    <s v=""/>
    <s v=""/>
    <s v="SI"/>
    <n v="460859.68"/>
    <x v="77"/>
    <s v="SI"/>
    <n v="444952"/>
    <x v="0"/>
    <m/>
    <m/>
    <m/>
    <n v="0"/>
    <n v="1"/>
    <n v="1"/>
  </r>
  <r>
    <x v="4"/>
    <x v="14"/>
    <x v="92"/>
    <n v="1"/>
    <m/>
    <s v="98.0000.036"/>
    <s v="SI"/>
    <n v="38000"/>
    <n v="37950"/>
    <s v=""/>
    <n v="50000"/>
    <x v="4"/>
    <s v="SI"/>
    <n v="70000"/>
    <x v="0"/>
    <m/>
    <m/>
    <m/>
    <n v="1"/>
    <n v="0"/>
    <n v="1"/>
  </r>
  <r>
    <x v="4"/>
    <x v="15"/>
    <x v="93"/>
    <n v="1"/>
    <m/>
    <s v="95.0035.000"/>
    <s v="SI"/>
    <n v="5210924.07"/>
    <n v="3932296.55"/>
    <s v="SI"/>
    <n v="3000000"/>
    <x v="78"/>
    <s v="SI"/>
    <n v="2000000"/>
    <x v="0"/>
    <m/>
    <m/>
    <m/>
    <n v="1"/>
    <n v="1"/>
    <n v="1"/>
  </r>
  <r>
    <x v="4"/>
    <x v="15"/>
    <x v="94"/>
    <n v="1"/>
    <m/>
    <m/>
    <s v=""/>
    <s v=""/>
    <s v=""/>
    <s v=""/>
    <s v=""/>
    <x v="1"/>
    <s v=""/>
    <s v=""/>
    <x v="1"/>
    <m/>
    <m/>
    <m/>
    <n v="0"/>
    <n v="0"/>
    <n v="0"/>
  </r>
  <r>
    <x v="4"/>
    <x v="15"/>
    <x v="95"/>
    <n v="1"/>
    <m/>
    <m/>
    <s v=""/>
    <s v=""/>
    <s v=""/>
    <s v=""/>
    <s v=""/>
    <x v="1"/>
    <s v=""/>
    <s v=""/>
    <x v="1"/>
    <m/>
    <m/>
    <m/>
    <n v="0"/>
    <n v="0"/>
    <n v="0"/>
  </r>
  <r>
    <x v="4"/>
    <x v="15"/>
    <x v="96"/>
    <n v="1"/>
    <m/>
    <s v="95.0000.090"/>
    <s v="SI"/>
    <n v="5893037"/>
    <n v="5296131.42"/>
    <s v="SI"/>
    <n v="4135152"/>
    <x v="79"/>
    <s v="SI"/>
    <n v="2842535"/>
    <x v="0"/>
    <m/>
    <m/>
    <m/>
    <n v="1"/>
    <n v="1"/>
    <n v="1"/>
  </r>
  <r>
    <x v="4"/>
    <x v="15"/>
    <x v="97"/>
    <n v="1"/>
    <m/>
    <m/>
    <s v=""/>
    <s v=""/>
    <s v=""/>
    <s v=""/>
    <s v=""/>
    <x v="1"/>
    <s v=""/>
    <s v=""/>
    <x v="1"/>
    <m/>
    <m/>
    <m/>
    <n v="0"/>
    <n v="0"/>
    <n v="0"/>
  </r>
  <r>
    <x v="4"/>
    <x v="15"/>
    <x v="98"/>
    <n v="1"/>
    <m/>
    <s v="95.0000.095"/>
    <s v=""/>
    <s v=""/>
    <s v=""/>
    <s v="SI"/>
    <n v="1600000"/>
    <x v="80"/>
    <s v="SI"/>
    <n v="1600000"/>
    <x v="0"/>
    <m/>
    <m/>
    <m/>
    <n v="0"/>
    <n v="1"/>
    <n v="1"/>
  </r>
  <r>
    <x v="4"/>
    <x v="16"/>
    <x v="99"/>
    <n v="1"/>
    <m/>
    <m/>
    <s v=""/>
    <s v=""/>
    <s v=""/>
    <s v=""/>
    <s v=""/>
    <x v="1"/>
    <s v=""/>
    <s v=""/>
    <x v="1"/>
    <m/>
    <m/>
    <m/>
    <n v="0"/>
    <n v="0"/>
    <n v="0"/>
  </r>
  <r>
    <x v="4"/>
    <x v="16"/>
    <x v="100"/>
    <n v="1"/>
    <m/>
    <m/>
    <s v=""/>
    <s v=""/>
    <s v=""/>
    <s v=""/>
    <s v=""/>
    <x v="1"/>
    <s v=""/>
    <s v=""/>
    <x v="1"/>
    <m/>
    <m/>
    <m/>
    <n v="0"/>
    <n v="0"/>
    <n v="0"/>
  </r>
  <r>
    <x v="4"/>
    <x v="16"/>
    <x v="101"/>
    <n v="1"/>
    <m/>
    <m/>
    <s v=""/>
    <s v=""/>
    <s v=""/>
    <s v=""/>
    <s v=""/>
    <x v="1"/>
    <s v=""/>
    <s v=""/>
    <x v="1"/>
    <m/>
    <m/>
    <m/>
    <n v="0"/>
    <n v="0"/>
    <n v="0"/>
  </r>
  <r>
    <x v="4"/>
    <x v="16"/>
    <x v="102"/>
    <n v="1"/>
    <m/>
    <m/>
    <s v=""/>
    <s v=""/>
    <s v=""/>
    <s v=""/>
    <s v=""/>
    <x v="1"/>
    <s v=""/>
    <s v=""/>
    <x v="1"/>
    <m/>
    <m/>
    <m/>
    <n v="0"/>
    <n v="0"/>
    <n v="0"/>
  </r>
  <r>
    <x v="4"/>
    <x v="16"/>
    <x v="103"/>
    <n v="1"/>
    <m/>
    <m/>
    <s v=""/>
    <s v=""/>
    <s v=""/>
    <s v=""/>
    <s v=""/>
    <x v="1"/>
    <s v=""/>
    <s v=""/>
    <x v="1"/>
    <m/>
    <m/>
    <m/>
    <n v="0"/>
    <n v="0"/>
    <n v="0"/>
  </r>
  <r>
    <x v="4"/>
    <x v="16"/>
    <x v="104"/>
    <n v="1"/>
    <m/>
    <m/>
    <s v=""/>
    <s v=""/>
    <s v=""/>
    <s v=""/>
    <s v=""/>
    <x v="1"/>
    <s v=""/>
    <s v=""/>
    <x v="1"/>
    <m/>
    <m/>
    <m/>
    <n v="0"/>
    <n v="0"/>
    <n v="0"/>
  </r>
  <r>
    <x v="4"/>
    <x v="16"/>
    <x v="105"/>
    <n v="1"/>
    <m/>
    <m/>
    <s v=""/>
    <s v=""/>
    <s v=""/>
    <s v=""/>
    <s v=""/>
    <x v="1"/>
    <s v=""/>
    <s v=""/>
    <x v="1"/>
    <m/>
    <m/>
    <m/>
    <n v="0"/>
    <n v="0"/>
    <n v="0"/>
  </r>
  <r>
    <x v="4"/>
    <x v="17"/>
    <x v="106"/>
    <n v="1"/>
    <m/>
    <s v="98.0000.040"/>
    <s v=""/>
    <s v=""/>
    <s v=""/>
    <s v=""/>
    <n v="150000"/>
    <x v="4"/>
    <s v=""/>
    <s v=""/>
    <x v="1"/>
    <m/>
    <m/>
    <m/>
    <n v="0"/>
    <n v="0"/>
    <n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07">
  <r>
    <s v="ECONOMIA"/>
    <s v="RECURSOS HIDROCARBURÍFEROS"/>
    <s v="Realizar el seguimiento y control de los ingresos provenientes de los campos hidrocarburíferos en producción."/>
    <x v="0"/>
    <m/>
    <x v="0"/>
    <x v="0"/>
    <m/>
  </r>
  <r>
    <s v="ECONOMIA"/>
    <s v="RECURSOS HIDROCARBURÍFEROS"/>
    <s v="Gestionar la prospección, exploración y explotación de nuevos campos de producción hidrocarburifera."/>
    <x v="1"/>
    <m/>
    <x v="0"/>
    <x v="1"/>
    <m/>
  </r>
  <r>
    <s v="ECONOMIA"/>
    <s v="RECURSOS HIDROCARBURÍFEROS"/>
    <s v="Gestionar la implementación de una Planta Petroquímica (Una vez certificada la existencia de nuevos campos de producción de hidrocarburos)."/>
    <x v="1"/>
    <m/>
    <x v="0"/>
    <x v="1"/>
    <m/>
  </r>
  <r>
    <s v="ECONOMIA"/>
    <s v="RECURSOS HIDROCARBURÍFEROS"/>
    <s v="Gestionar la prospección, exploración y explotación de recursos mineralógicos."/>
    <x v="1"/>
    <m/>
    <x v="0"/>
    <x v="1"/>
    <m/>
  </r>
  <r>
    <s v="ECONOMIA"/>
    <s v="RECURSOS HIDROCARBURÍFEROS"/>
    <s v="Formalizar la actividad minera del Departamento."/>
    <x v="1"/>
    <m/>
    <x v="1"/>
    <x v="0"/>
    <m/>
  </r>
  <r>
    <s v="ECONOMIA"/>
    <s v=" COFINANCIAR"/>
    <s v="Hidroeléctrica Icla"/>
    <x v="0"/>
    <s v="SI"/>
    <x v="1"/>
    <x v="1"/>
    <m/>
  </r>
  <r>
    <s v="ECONOMIA"/>
    <s v=" COFINANCIAR"/>
    <s v="Hidroeléctrica El Carrisal"/>
    <x v="1"/>
    <s v="SI"/>
    <x v="1"/>
    <x v="1"/>
    <m/>
  </r>
  <r>
    <s v="ECONOMIA"/>
    <s v=" COFINANCIAR"/>
    <s v="Hidroeléctrica en el Chaco"/>
    <x v="1"/>
    <s v="SI"/>
    <x v="1"/>
    <x v="1"/>
    <m/>
  </r>
  <r>
    <s v="ECONOMIA"/>
    <s v=" TRASFORMACIÓN Y VALOR AGREGADO"/>
    <s v="Fortalecer las unidades productivas familiares y comunitarias a través de acceso a financiamiento, asistencia técnica, formación, información de mercados, tecnología y comercialización."/>
    <x v="1"/>
    <m/>
    <x v="1"/>
    <x v="1"/>
    <m/>
  </r>
  <r>
    <s v="ECONOMIA"/>
    <s v=" TRASFORMACIÓN Y VALOR AGREGADO"/>
    <s v="Implementar Parques Industriales Regionales."/>
    <x v="1"/>
    <m/>
    <x v="0"/>
    <x v="2"/>
    <m/>
  </r>
  <r>
    <s v="ECONOMIA"/>
    <s v=" TRASFORMACIÓN Y VALOR AGREGADO"/>
    <s v="Implementar la Fábrica Nacional de Vidrio."/>
    <x v="1"/>
    <m/>
    <x v="2"/>
    <x v="2"/>
    <m/>
  </r>
  <r>
    <s v="ECONOMIA"/>
    <s v=" TRASFORMACIÓN Y VALOR AGREGADO"/>
    <s v="Gestionar el financiamiento de la nueva línea de producción de FANCESA."/>
    <x v="1"/>
    <m/>
    <x v="2"/>
    <x v="2"/>
    <m/>
  </r>
  <r>
    <s v="ECONOMIA"/>
    <s v=" TRASFORMACIÓN Y VALOR AGREGADO"/>
    <s v="Implementar una fábrica de herramientas y repuestos para la producción agropecuaria tecnificada y mecanizada, si el estudio determina su factibilidad."/>
    <x v="1"/>
    <m/>
    <x v="2"/>
    <x v="2"/>
    <m/>
  </r>
  <r>
    <s v="ECONOMIA"/>
    <s v=" TRASFORMACIÓN Y VALOR AGREGADO"/>
    <s v="Implementar Ingenio Minero en los Cintis en función a la producción. "/>
    <x v="1"/>
    <m/>
    <x v="2"/>
    <x v="2"/>
    <m/>
  </r>
  <r>
    <s v="ECONOMIA"/>
    <s v="TURISMO"/>
    <s v="* Fortalecer y desarrollar &quot;Cultura Viva&quot; en Sucre (espacios donde se hace arte: música, teatro, cine, vídeo, fotografía, pintura, tejido, danza, entre otras artes.)"/>
    <x v="0"/>
    <m/>
    <x v="1"/>
    <x v="0"/>
    <m/>
  </r>
  <r>
    <s v="ECONOMIA"/>
    <s v="TURISMO"/>
    <s v="Peatonalizar el centro histórico de Sucre."/>
    <x v="1"/>
    <s v="SI"/>
    <x v="2"/>
    <x v="2"/>
    <m/>
  </r>
  <r>
    <s v="ECONOMIA"/>
    <s v="TURISMO"/>
    <s v="Implementar el cableado subterráneo en el centro histórico de Sucre."/>
    <x v="1"/>
    <m/>
    <x v="2"/>
    <x v="2"/>
    <m/>
  </r>
  <r>
    <s v="ECONOMIA"/>
    <s v="TURISMO"/>
    <s v="Gestionar y concurrir en la construcción del Teleférico Turístico en Sucre."/>
    <x v="1"/>
    <m/>
    <x v="2"/>
    <x v="2"/>
    <m/>
  </r>
  <r>
    <s v="ECONOMIA"/>
    <s v="TURISMO"/>
    <s v="Construir el Parque Turístico Recreacional (C.I.C., La Florida, Castillo La Glorieta)"/>
    <x v="0"/>
    <m/>
    <x v="1"/>
    <x v="0"/>
    <m/>
  </r>
  <r>
    <s v="ECONOMIA"/>
    <s v="TURISMO"/>
    <s v="Establecer Rutas Turísticas para cada Región e integrarlas al circuito turístico departamental y nacional (Etno y eco turismo, turismo comunitario, turismo de aventura y turismo alternativo), aprovechando el patrimonio cultural, histórico, paleontológico, arqueológico y natural."/>
    <x v="0"/>
    <m/>
    <x v="0"/>
    <x v="0"/>
    <m/>
  </r>
  <r>
    <s v="ECONOMIA"/>
    <s v="TURISMO"/>
    <s v="Implementar el Programa de Educación Turística."/>
    <x v="1"/>
    <m/>
    <x v="2"/>
    <x v="2"/>
    <m/>
  </r>
  <r>
    <s v="ECONOMIA"/>
    <s v="TURISMO"/>
    <s v="Promocionar un calendario turístico (Carnavales, Navidad, Año Nuevo, centros vacacionales)."/>
    <x v="1"/>
    <m/>
    <x v="2"/>
    <x v="2"/>
    <m/>
  </r>
  <r>
    <s v="ECONOMIA"/>
    <s v="TURISMO"/>
    <s v="Implementar la Ruta Turística de los Dinosaurios."/>
    <x v="1"/>
    <m/>
    <x v="2"/>
    <x v="2"/>
    <m/>
  </r>
  <r>
    <s v="ECONOMIA"/>
    <s v="TURISMO"/>
    <s v="Apoyar el desarrollo de atractivos y servicios turísticos en el marco de la economía plural."/>
    <x v="1"/>
    <m/>
    <x v="2"/>
    <x v="2"/>
    <m/>
  </r>
  <r>
    <s v="ECONOMIA"/>
    <s v="TURISMO"/>
    <s v="Promocionar a Chuquisaca como destino turístico en el ámbito nacional e internacional. "/>
    <x v="1"/>
    <m/>
    <x v="2"/>
    <x v="2"/>
    <m/>
  </r>
  <r>
    <s v="ECONOMIA"/>
    <s v="PRODUCCIÓN AGROPECUARIA"/>
    <s v="Tecnificar los sistemas de riego (multicompuertas, goteo, aspersión)."/>
    <x v="0"/>
    <s v="SI"/>
    <x v="1"/>
    <x v="1"/>
    <m/>
  </r>
  <r>
    <s v="ECONOMIA"/>
    <s v="PRODUCCIÓN AGROPECUARIA"/>
    <s v="Implementar sistemas de producción agrícola de alto rendimiento."/>
    <x v="1"/>
    <m/>
    <x v="2"/>
    <x v="2"/>
    <m/>
  </r>
  <r>
    <s v="ECONOMIA"/>
    <s v="PRODUCCIÓN AGROPECUARIA"/>
    <s v="Implementar sistemas de producción ganadera semintensivos e intensivos."/>
    <x v="1"/>
    <m/>
    <x v="2"/>
    <x v="2"/>
    <m/>
  </r>
  <r>
    <s v="ECONOMIA"/>
    <s v="PRODUCCIÓN AGROPECUARIA"/>
    <s v="Implementar sistemas de almacenamiento de producción agrícola."/>
    <x v="1"/>
    <m/>
    <x v="2"/>
    <x v="2"/>
    <m/>
  </r>
  <r>
    <s v="ECONOMIA"/>
    <s v="PRODUCCIÓN AGROPECUARIA"/>
    <s v="Tecnificar y mecanizar la producción agropecuaria a través del desarrollo de capacidades y acceso a créditos y/o donaciones."/>
    <x v="1"/>
    <m/>
    <x v="2"/>
    <x v="2"/>
    <m/>
  </r>
  <r>
    <s v="ECONOMIA"/>
    <s v="PRODUCCIÓN AGROPECUARIA"/>
    <s v="Implementar complejos productivos regionalizados según vocación productiva. "/>
    <x v="1"/>
    <m/>
    <x v="2"/>
    <x v="2"/>
    <m/>
  </r>
  <r>
    <s v="ECONOMIA"/>
    <s v="INTEGRANDO NUESTRA BOLIVIA - CHUQUISACA"/>
    <s v="Gestionar y concurrir con la ABC para la conclusión de la Diagonal Jaime Mendoza."/>
    <x v="1"/>
    <m/>
    <x v="2"/>
    <x v="2"/>
    <m/>
  </r>
  <r>
    <s v="ECONOMIA"/>
    <s v="INTEGRANDO NUESTRA BOLIVIA - CHUQUISACA"/>
    <s v="Concluir la construcción de la Transversal Juana Azurduy de Padilla."/>
    <x v="0"/>
    <m/>
    <x v="1"/>
    <x v="1"/>
    <m/>
  </r>
  <r>
    <s v="ECONOMIA"/>
    <s v="INTEGRANDO NUESTRA BOLIVIA - CHUQUISACA"/>
    <s v="Asfaltar las capitales de municipios."/>
    <x v="1"/>
    <m/>
    <x v="2"/>
    <x v="2"/>
    <m/>
  </r>
  <r>
    <s v="ECONOMIA"/>
    <s v="INTEGRANDO NUESTRA BOLIVIA - CHUQUISACA"/>
    <s v="Gestionar la conclusión del tramo, en otros departamentos, de la &quot;Y&quot; de la Integración"/>
    <x v="1"/>
    <m/>
    <x v="2"/>
    <x v="2"/>
    <m/>
  </r>
  <r>
    <s v="ECONOMIA"/>
    <s v="INTEGRANDO NUESTRA BOLIVIA - CHUQUISACA"/>
    <s v="Gestionar y concurrir en la construcción del Tramo Sucre - Poroma - Puente Chayanta - Toro Toro (Ruta Turística)."/>
    <x v="1"/>
    <s v="SI"/>
    <x v="2"/>
    <x v="2"/>
    <m/>
  </r>
  <r>
    <s v="ECONOMIA"/>
    <s v="INTEGRANDO NUESTRA BOLIVIA - CHUQUISACA"/>
    <s v="Gestionar y concurrir en la construcción de la Doble Vía del Tramo Sucre -Yamparáez"/>
    <x v="1"/>
    <m/>
    <x v="2"/>
    <x v="2"/>
    <m/>
  </r>
  <r>
    <s v="ECONOMIA"/>
    <s v="INTEGRANDO NUESTRA BOLIVIA - CHUQUISACA"/>
    <s v="Construcción de la carretera Héroes del Chaco."/>
    <x v="0"/>
    <m/>
    <x v="1"/>
    <x v="1"/>
    <m/>
  </r>
  <r>
    <s v="ECONOMIA"/>
    <s v="INTEGRANDO NUESTRA BOLIVIA - CHUQUISACA"/>
    <s v="Equipar con maquinaria moderna al SEDCAM para el mantenimiento rutinario de la Red Departamental."/>
    <x v="1"/>
    <m/>
    <x v="2"/>
    <x v="2"/>
    <m/>
  </r>
  <r>
    <s v="ECONOMIA"/>
    <s v="INTEGRANDO NUESTRA BOLIVIA - CHUQUISACA"/>
    <s v="Conformar la Empresa Departamental de Caminos (Construcción y Asfaltado)."/>
    <x v="1"/>
    <m/>
    <x v="2"/>
    <x v="2"/>
    <m/>
  </r>
  <r>
    <s v="ECONOMIA"/>
    <s v="INTEGRANDO NUESTRA BOLIVIA - CHUQUISACA"/>
    <s v="Construcción de la red ferroviaria: Uyuni - Sucre - Tarabuco - Zudáñez."/>
    <x v="1"/>
    <m/>
    <x v="2"/>
    <x v="2"/>
    <m/>
  </r>
  <r>
    <s v="ECONOMIA"/>
    <s v="INTEGRANDO NUESTRA BOLIVIA - CHUQUISACA"/>
    <s v="Gestionar y concurrir en la construcción de aeropuertos regionales en Chaco, Cintis y estudio para el Aeropuerto Tridepartamental Chuquisaca - Cochabamba - Santa Cruz."/>
    <x v="1"/>
    <m/>
    <x v="2"/>
    <x v="2"/>
    <m/>
  </r>
  <r>
    <s v="ECONOMIA"/>
    <s v="INTEGRANDO NUESTRA BOLIVIA - CHUQUISACA"/>
    <s v="Implementar proyectos de construcción y mejoramiento de pistas de aterrizaje en diferentes municipios. "/>
    <x v="1"/>
    <m/>
    <x v="2"/>
    <x v="2"/>
    <m/>
  </r>
  <r>
    <s v="SALUD"/>
    <s v="SALUD"/>
    <s v="Construcción y Equipamiento de 3 Hospitales de III Nivel (1 en Sucre, 1 en Chaco y 1 en Cintis)."/>
    <x v="0"/>
    <s v="SI"/>
    <x v="1"/>
    <x v="1"/>
    <m/>
  </r>
  <r>
    <s v="SALUD"/>
    <s v="SALUD"/>
    <s v="Construcción y equipamiento del Centro de Diagnóstico Nuclear."/>
    <x v="1"/>
    <m/>
    <x v="2"/>
    <x v="2"/>
    <m/>
  </r>
  <r>
    <s v="SALUD"/>
    <s v="SALUD"/>
    <s v="Construcción y equipamiento del Banco de Sangre de referencia Departamental."/>
    <x v="1"/>
    <m/>
    <x v="2"/>
    <x v="2"/>
    <m/>
  </r>
  <r>
    <s v="SALUD"/>
    <s v="SALUD"/>
    <s v="Construcción y equipamiento del Laboratorio de referencia Departamental."/>
    <x v="1"/>
    <m/>
    <x v="2"/>
    <x v="2"/>
    <m/>
  </r>
  <r>
    <s v="SALUD"/>
    <s v="SALUD"/>
    <s v="Garantizar RR.HH. altamente capacitados en los establecimientos de salud del departamento."/>
    <x v="1"/>
    <m/>
    <x v="2"/>
    <x v="2"/>
    <m/>
  </r>
  <r>
    <s v="SALUD"/>
    <s v="SALUD"/>
    <s v="Ampliar la cobertura de atención en salud en los tres niveles de atención en concurrencia con los otros Niveles de Gobierno."/>
    <x v="1"/>
    <m/>
    <x v="2"/>
    <x v="2"/>
    <m/>
  </r>
  <r>
    <s v="SALUD"/>
    <s v="SALUD"/>
    <s v="Implementar la Salud Familiar Comunitaria Intercultural."/>
    <x v="1"/>
    <m/>
    <x v="2"/>
    <x v="2"/>
    <m/>
  </r>
  <r>
    <s v="SALUD"/>
    <s v="SALUD"/>
    <s v="Mejorar continuamente la calidad priorizando la acreditación de los establecimientos de Salud."/>
    <x v="1"/>
    <m/>
    <x v="2"/>
    <x v="2"/>
    <m/>
  </r>
  <r>
    <s v="SALUD"/>
    <s v="SALUD"/>
    <s v="Implementar el Programa Tele Salud. "/>
    <x v="1"/>
    <m/>
    <x v="2"/>
    <x v="2"/>
    <m/>
  </r>
  <r>
    <s v="EDUCACIÓN"/>
    <s v="EDUCACIÓN"/>
    <s v="Gestionar infraestructura para la Universidad Pedagógica."/>
    <x v="0"/>
    <s v="SI"/>
    <x v="0"/>
    <x v="1"/>
    <m/>
  </r>
  <r>
    <s v="EDUCACIÓN"/>
    <s v="EDUCACIÓN"/>
    <s v="Construir y ampliar Unidades Educativas priorizadas en función a parámetros establecidos."/>
    <x v="0"/>
    <m/>
    <x v="1"/>
    <x v="1"/>
    <m/>
  </r>
  <r>
    <s v="EDUCACIÓN"/>
    <s v="EDUCACIÓN"/>
    <s v="Gestionar la implementación del Programa Teleducación."/>
    <x v="1"/>
    <m/>
    <x v="2"/>
    <x v="2"/>
    <m/>
  </r>
  <r>
    <s v="EDUCACIÓN"/>
    <s v="DEPORTE"/>
    <s v="Ampliar y Equipar el Centro de Alto Rendimiento Deportivo."/>
    <x v="1"/>
    <s v="SI"/>
    <x v="2"/>
    <x v="2"/>
    <m/>
  </r>
  <r>
    <s v="EDUCACIÓN"/>
    <s v="DEPORTE"/>
    <s v="Dotar de infraestructura deportiva a municipios del Departamento."/>
    <x v="0"/>
    <m/>
    <x v="1"/>
    <x v="1"/>
    <m/>
  </r>
  <r>
    <s v="EDUCACIÓN"/>
    <s v="DEPORTE"/>
    <s v="Implementar Escuelas Deportivas Regionales."/>
    <x v="0"/>
    <m/>
    <x v="0"/>
    <x v="0"/>
    <m/>
  </r>
  <r>
    <s v="EDUCACIÓN"/>
    <s v="DEPORTE"/>
    <s v="Identificar deportistas destacados en los Juegos Estudiantiles Plurinacionales y becarlos al Centro de Alto Rendimiento."/>
    <x v="1"/>
    <m/>
    <x v="2"/>
    <x v="2"/>
    <m/>
  </r>
  <r>
    <s v="EDUCACIÓN"/>
    <s v="DEPORTE"/>
    <s v="Gestionar y concurrir en la construcción y mejoramiento de 10.000 viviendas dignas en el departamento. "/>
    <x v="1"/>
    <m/>
    <x v="2"/>
    <x v="2"/>
    <m/>
  </r>
  <r>
    <s v="EDUCACIÓN"/>
    <s v="INVESTIGACIÓN E INNOVACIÓN TECNOLÓGICA"/>
    <s v="Implementar el Centro departamental de investigación y desarrollo tecnológico en Sucre y centros de experimentación y difusión en Iboperenda, San Roque, El Salvador, Vivero Forestal Villa Serrano y otros."/>
    <x v="1"/>
    <m/>
    <x v="2"/>
    <x v="2"/>
    <m/>
  </r>
  <r>
    <s v="EDUCACIÓN"/>
    <s v="INVESTIGACIÓN E INNOVACIÓN TECNOLÓGICA"/>
    <s v="Impulsar la creación del Parque Nacional Tecnológico en la ciudad de Sucre, como una zona reservada para realizar investigación científica y desarrollo tecnológico para el establecimiento de empresas de base tecnológica."/>
    <x v="1"/>
    <m/>
    <x v="2"/>
    <x v="2"/>
    <m/>
  </r>
  <r>
    <s v="AUTONOMÍAS"/>
    <s v="AUTONOMÍAS"/>
    <s v="Conclusión de la elaboración del Estatuto Autonómico Departamental"/>
    <x v="0"/>
    <m/>
    <x v="0"/>
    <x v="1"/>
    <m/>
  </r>
  <r>
    <s v="AUTONOMÍAS"/>
    <s v="AUTONOMÍAS"/>
    <s v="En el marco de la normativa vigente se debe fortalecer la institucionalidad regional, impulsando la consolidación de las autonomías regionales como base estratégica para la planificación e inversión."/>
    <x v="0"/>
    <m/>
    <x v="0"/>
    <x v="1"/>
    <m/>
  </r>
  <r>
    <s v="OTRAS TEMÁTICAS"/>
    <s v="FORTALECIMIENTO"/>
    <s v="Elaboración de normativas que regulen los aspectos básicos de captación, uso y distribución de recursos. "/>
    <x v="1"/>
    <m/>
    <x v="2"/>
    <x v="2"/>
    <m/>
  </r>
  <r>
    <s v="OTRAS TEMÁTICAS"/>
    <s v="MEDIO AMBIENTE"/>
    <s v="Implementación del Proyecto &quot;Agua Sucre III&quot;."/>
    <x v="1"/>
    <s v="SI"/>
    <x v="2"/>
    <x v="2"/>
    <m/>
  </r>
  <r>
    <s v="OTRAS TEMÁTICAS"/>
    <s v="MEDIO AMBIENTE"/>
    <s v="Financiar el Proyecto Cachimayu."/>
    <x v="1"/>
    <m/>
    <x v="2"/>
    <x v="2"/>
    <m/>
  </r>
  <r>
    <s v="OTRAS TEMÁTICAS"/>
    <s v="MEDIO AMBIENTE"/>
    <s v="Implementar la conversión de red eléctrica monofásica a trifásica en Municipios con potencial industrial."/>
    <x v="1"/>
    <m/>
    <x v="2"/>
    <x v="2"/>
    <m/>
  </r>
  <r>
    <s v="OTRAS TEMÁTICAS"/>
    <s v="MEDIO AMBIENTE"/>
    <s v="Ampliar la cobertura de alcantarillado sanitario en todas las capitales de Municipio."/>
    <x v="1"/>
    <m/>
    <x v="2"/>
    <x v="2"/>
    <m/>
  </r>
  <r>
    <s v="OTRAS TEMÁTICAS"/>
    <s v="MEDIO AMBIENTE"/>
    <s v="Ejecutar proyectos de Manejo Integral de Cuencas priorizados en el Plan Nacional de Cuencas II y Plan Rector Departamental."/>
    <x v="0"/>
    <m/>
    <x v="1"/>
    <x v="0"/>
    <m/>
  </r>
  <r>
    <s v="OTRAS TEMÁTICAS"/>
    <s v="MEDIO AMBIENTE"/>
    <s v="Realizar la intervención de Fuentes de Agua para la gestión integral, protección y captación de agua a través de la construcción de represas, cosecha de agua, perforación de pozos y otras tecnologías."/>
    <x v="0"/>
    <m/>
    <x v="0"/>
    <x v="0"/>
    <m/>
  </r>
  <r>
    <s v="OTRAS TEMÁTICAS"/>
    <s v="MEDIO AMBIENTE"/>
    <s v="Forestar y reforestar intensivamente el departamento con plantines de especies nativas y exóticas."/>
    <x v="0"/>
    <m/>
    <x v="1"/>
    <x v="0"/>
    <m/>
  </r>
  <r>
    <s v="OTRAS TEMÁTICAS"/>
    <s v="MEDIO AMBIENTE"/>
    <s v="Consolidar el Sistema Departamental de Áreas Protegidas y la protección, conservación y uso sostenible de la biodiversidad."/>
    <x v="0"/>
    <m/>
    <x v="0"/>
    <x v="0"/>
    <m/>
  </r>
  <r>
    <s v="OTRAS TEMÁTICAS"/>
    <s v="MEDIO AMBIENTE"/>
    <s v="Consolidar el Sistema de Alerta Temprana en todos los municipios del Departamento."/>
    <x v="1"/>
    <m/>
    <x v="2"/>
    <x v="2"/>
    <m/>
  </r>
  <r>
    <s v="OTRAS TEMÁTICAS"/>
    <s v="MEDIO AMBIENTE"/>
    <s v="Implementar proyectos de infraestructura de prevención, protección y recuperación de tierras."/>
    <x v="1"/>
    <m/>
    <x v="2"/>
    <x v="2"/>
    <m/>
  </r>
  <r>
    <s v="OTRAS TEMÁTICAS"/>
    <s v="MEDIO AMBIENTE"/>
    <s v="Implementar Plantas de Tratamiento de Aguas Residuales en capitales de Municipio."/>
    <x v="1"/>
    <m/>
    <x v="2"/>
    <x v="2"/>
    <m/>
  </r>
  <r>
    <s v="OTRAS TEMÁTICAS"/>
    <s v="MEDIO AMBIENTE"/>
    <s v="Implementar la Planta de Tratamiento de Residuos Sólidos en Sucre."/>
    <x v="1"/>
    <m/>
    <x v="2"/>
    <x v="2"/>
    <m/>
  </r>
  <r>
    <s v="OTRAS TEMÁTICAS"/>
    <s v="MEDIO AMBIENTE"/>
    <s v="Implementar un programa para la concientización en gestión ambiental, involucrando de manera activa al sector educativo formal."/>
    <x v="1"/>
    <m/>
    <x v="2"/>
    <x v="2"/>
    <m/>
  </r>
  <r>
    <s v="OTRAS TEMÁTICAS"/>
    <s v="MEDIO AMBIENTE"/>
    <s v="Gestionar la ampliación de cobertura de telefonía celular Departamental."/>
    <x v="1"/>
    <m/>
    <x v="2"/>
    <x v="2"/>
    <m/>
  </r>
  <r>
    <s v="OTRAS TEMÁTICAS"/>
    <s v="MEDIO AMBIENTE"/>
    <s v="Gestionar la ampliación de cobertura de telefonía fija e internet en al menos todas las capitales de municipio."/>
    <x v="1"/>
    <m/>
    <x v="2"/>
    <x v="2"/>
    <m/>
  </r>
  <r>
    <s v="OTRAS TEMÁTICAS"/>
    <s v="MEDIO AMBIENTE"/>
    <s v="Gestionar la ampliación de cobertura de gas domiciliario en capitales de Municipio."/>
    <x v="1"/>
    <m/>
    <x v="2"/>
    <x v="2"/>
    <m/>
  </r>
  <r>
    <s v="OTRAS TEMÁTICAS"/>
    <s v="MEDIO AMBIENTE"/>
    <s v="Implementar proyectos de riego en diferentes municipios del departamento como política fundamental. "/>
    <x v="1"/>
    <m/>
    <x v="2"/>
    <x v="2"/>
    <m/>
  </r>
  <r>
    <s v="OTRAS TEMÁTICAS"/>
    <s v="GÉNERO"/>
    <s v="Impulsar el empoderamiento económico de la mujer a través de la formación productiva y la promoción de su acceso al campo laboral."/>
    <x v="1"/>
    <m/>
    <x v="2"/>
    <x v="2"/>
    <m/>
  </r>
  <r>
    <s v="OTRAS TEMÁTICAS"/>
    <s v="GÉNERO"/>
    <s v="Capacitar a mujeres de los 29 municipios en diferentes técnicas con grado de formación técnica básica."/>
    <x v="1"/>
    <m/>
    <x v="2"/>
    <x v="2"/>
    <m/>
  </r>
  <r>
    <s v="OTRAS TEMÁTICAS"/>
    <s v="GÉNERO"/>
    <s v="Impulsar la conformación de emprendimientos económicos de mujeres en diversos rubros productivos, a través de acceso a financiamiento, asesoramiento técnico y apertura de mercados."/>
    <x v="1"/>
    <m/>
    <x v="2"/>
    <x v="2"/>
    <m/>
  </r>
  <r>
    <s v="OTRAS TEMÁTICAS"/>
    <s v="GÉNERO"/>
    <s v="Implementar la atención integral de mujeres víctimas de violencia en Centros de Acogida."/>
    <x v="1"/>
    <m/>
    <x v="2"/>
    <x v="2"/>
    <m/>
  </r>
  <r>
    <s v="OTRAS TEMÁTICAS"/>
    <s v="GÉNERO"/>
    <s v="Implementar programas de atención integral externa, información y concientización a mujeres en temáticas contra la violencia."/>
    <x v="0"/>
    <m/>
    <x v="1"/>
    <x v="0"/>
    <m/>
  </r>
  <r>
    <s v="OTRAS TEMÁTICAS"/>
    <s v="GÉNERO"/>
    <s v="Implementar una estrategia sostenida de difusión y concientización a la población en contra de la violencia hacia la mujer en todo el departamento."/>
    <x v="0"/>
    <m/>
    <x v="1"/>
    <x v="1"/>
    <m/>
  </r>
  <r>
    <s v="OTRAS TEMÁTICAS"/>
    <s v="NIÑOS, NIÑAS, ADOLESCENTES Y JÓVENES."/>
    <s v="Centros Integrales de Acogida"/>
    <x v="0"/>
    <m/>
    <x v="1"/>
    <x v="0"/>
    <m/>
  </r>
  <r>
    <s v="OTRAS TEMÁTICAS"/>
    <s v="NIÑOS, NIÑAS, ADOLESCENTES Y JÓVENES."/>
    <s v="Centro de Atención Externa C.E.P.A.T. (Violencia Sexual) y de Orientación (Sistema Penal para Adolescentes)"/>
    <x v="1"/>
    <m/>
    <x v="2"/>
    <x v="2"/>
    <m/>
  </r>
  <r>
    <s v="OTRAS TEMÁTICAS"/>
    <s v="NIÑOS, NIÑAS, ADOLESCENTES Y JÓVENES."/>
    <s v="Centro de Capacitación Técnica para el niño, niña y adolescente que permanece en los centros de acogida"/>
    <x v="1"/>
    <m/>
    <x v="2"/>
    <x v="2"/>
    <m/>
  </r>
  <r>
    <s v="OTRAS TEMÁTICAS"/>
    <s v="NIÑOS, NIÑAS, ADOLESCENTES Y JÓVENES."/>
    <s v="Centro Integral de Orientación y Tratamiento a dependientes de alcohol y drogas."/>
    <x v="1"/>
    <m/>
    <x v="2"/>
    <x v="2"/>
    <m/>
  </r>
  <r>
    <s v="OTRAS TEMÁTICAS"/>
    <s v="NIÑOS, NIÑAS, ADOLESCENTES Y JÓVENES."/>
    <s v="Implementar programas efectivos para la inclusión social, económica, productiva y laboral a las personas con discapacidad."/>
    <x v="0"/>
    <m/>
    <x v="1"/>
    <x v="0"/>
    <m/>
  </r>
  <r>
    <s v="OTRAS TEMÁTICAS"/>
    <s v="SEGURIDAD CIUDADANA"/>
    <s v="Dotar de infraestructura a la Policía Nacional (Construcción de Estaciones Policiales Integrales EPI's y otros)."/>
    <x v="0"/>
    <m/>
    <x v="1"/>
    <x v="1"/>
    <m/>
  </r>
  <r>
    <s v="OTRAS TEMÁTICAS"/>
    <s v="SEGURIDAD CIUDADANA"/>
    <s v="Equipar a la Policía Nacional con vehículos, repuestos, motocicletas, equipos de comunicación, etc."/>
    <x v="1"/>
    <m/>
    <x v="2"/>
    <x v="2"/>
    <m/>
  </r>
  <r>
    <s v="OTRAS TEMÁTICAS"/>
    <s v="SEGURIDAD CIUDADANA"/>
    <s v="Ampliar el Sistema de Cámaras de Vigilancia."/>
    <x v="1"/>
    <m/>
    <x v="2"/>
    <x v="2"/>
    <m/>
  </r>
  <r>
    <s v="OTRAS TEMÁTICAS"/>
    <s v="SEGURIDAD CIUDADANA"/>
    <s v="Implementar Programa de Seguridad Ciudadana en sus fases preventiva, formativa, educativa, ejecutiva y correctiva (Conformación de equipos multidisciplinarios de elaboración y edición de material audiovisual para concientizar a la población en general en temáticas de alcoholismo, drogadicción, violencia, maltrato, corrupción, etc.)."/>
    <x v="0"/>
    <m/>
    <x v="0"/>
    <x v="0"/>
    <m/>
  </r>
  <r>
    <s v="OTRAS TEMÁTICAS"/>
    <s v="SEGURIDAD CIUDADANA"/>
    <s v="Revalorizar las normas y procedimientos de las naciones indígena originario campesinas para la aplicación de los programas de seguridad ciudadana."/>
    <x v="1"/>
    <m/>
    <x v="2"/>
    <x v="2"/>
    <m/>
  </r>
  <r>
    <s v="OTRAS TEMÁTICAS"/>
    <s v="SEGURIDAD CIUDADANA"/>
    <s v="Gestión y concurrencia para la construcción del Centro Penitenciario en Sucre. -"/>
    <x v="0"/>
    <m/>
    <x v="0"/>
    <x v="0"/>
    <m/>
  </r>
  <r>
    <s v="OTRAS TEMÁTICAS"/>
    <s v="JUSTICIA Y LUCHA CONTRA LA CORRUPCIÓN"/>
    <s v="Fortalecimiento de la institucionalidad regional (autonomías regionales) como unidades territoriales estratégicas para la planificación e inversión."/>
    <x v="1"/>
    <m/>
    <x v="2"/>
    <x v="2"/>
    <m/>
  </r>
  <r>
    <s v="OTRAS TEMÁTICAS"/>
    <s v="JUSTICIA Y LUCHA CONTRA LA CORRUPCIÓN"/>
    <s v="Servidores públicos comprometidos y al servicio de la sociedad con valores ético, humano y moral, que actúen bajo los principios del AMA SUWA (no robar), AMA LLULLA (no mentir) y AMA QHILLA (no ser flojo)."/>
    <x v="1"/>
    <m/>
    <x v="2"/>
    <x v="2"/>
    <m/>
  </r>
  <r>
    <s v="OTRAS TEMÁTICAS"/>
    <s v="JUSTICIA Y LUCHA CONTRA LA CORRUPCIÓN"/>
    <s v="Implementar un Sistema de Información Estadística y de gestión Departamental."/>
    <x v="1"/>
    <m/>
    <x v="2"/>
    <x v="2"/>
    <m/>
  </r>
  <r>
    <s v="OTRAS TEMÁTICAS"/>
    <s v="JUSTICIA Y LUCHA CONTRA LA CORRUPCIÓN"/>
    <s v="Referéndum para la aprobación del Estatuto Autonómico Departamental."/>
    <x v="1"/>
    <m/>
    <x v="2"/>
    <x v="2"/>
    <m/>
  </r>
  <r>
    <s v="OTRAS TEMÁTICAS"/>
    <s v="JUSTICIA Y LUCHA CONTRA LA CORRUPCIÓN"/>
    <s v="Propuesta Chuquisaqueña para el Pacto Fiscal."/>
    <x v="1"/>
    <m/>
    <x v="2"/>
    <x v="2"/>
    <m/>
  </r>
  <r>
    <s v="OTRAS TEMÁTICAS"/>
    <s v="JUSTICIA Y LUCHA CONTRA LA CORRUPCIÓN"/>
    <s v="Socialización y fortalecimiento de la normativa vigente para el ejercicio pleno de la participación y control social."/>
    <x v="1"/>
    <m/>
    <x v="2"/>
    <x v="2"/>
    <m/>
  </r>
  <r>
    <s v="OTRAS TEMÁTICAS"/>
    <s v="JUSTICIA Y LUCHA CONTRA LA CORRUPCIÓN"/>
    <s v="Gestionar la construcción de la Ciudadela Judicial del Estado Plurinacional de Bolivia."/>
    <x v="1"/>
    <m/>
    <x v="2"/>
    <x v="2"/>
    <m/>
  </r>
  <r>
    <s v="OTRAS TEMÁTICAS"/>
    <s v="RACISMO Y DISCRIMINACIÓN "/>
    <s v="* Implementar mecanismos que hagan que Chuquisaca sea un referente en la lucha contra la discriminación y xenofobia."/>
    <x v="0"/>
    <m/>
    <x v="1"/>
    <x v="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a dinámica5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R1:S24" firstHeaderRow="1" firstDataRow="1" firstDataCol="1"/>
  <pivotFields count="5">
    <pivotField axis="axisRow" showAll="0" defaultSubtotal="0">
      <items count="5">
        <item x="3"/>
        <item x="0"/>
        <item x="2"/>
        <item x="4"/>
        <item x="1"/>
      </items>
    </pivotField>
    <pivotField axis="axisRow" showAll="0" defaultSubtotal="0">
      <items count="17">
        <item x="1"/>
        <item x="2"/>
        <item x="10"/>
        <item x="8"/>
        <item x="7"/>
        <item x="11"/>
        <item x="12"/>
        <item x="5"/>
        <item x="9"/>
        <item x="15"/>
        <item x="13"/>
        <item x="4"/>
        <item x="16"/>
        <item x="0"/>
        <item x="6"/>
        <item x="14"/>
        <item x="3"/>
      </items>
    </pivotField>
    <pivotField showAll="0" defaultSubtotal="0"/>
    <pivotField dataField="1" showAll="0" defaultSubtotal="0"/>
    <pivotField showAll="0" defaultSubtotal="0"/>
  </pivotFields>
  <rowFields count="2">
    <field x="0"/>
    <field x="1"/>
  </rowFields>
  <rowItems count="23">
    <i>
      <x/>
    </i>
    <i r="1">
      <x v="2"/>
    </i>
    <i>
      <x v="1"/>
    </i>
    <i r="1">
      <x/>
    </i>
    <i r="1">
      <x v="1"/>
    </i>
    <i r="1">
      <x v="7"/>
    </i>
    <i r="1">
      <x v="11"/>
    </i>
    <i r="1">
      <x v="13"/>
    </i>
    <i r="1">
      <x v="16"/>
    </i>
    <i>
      <x v="2"/>
    </i>
    <i r="1">
      <x v="3"/>
    </i>
    <i r="1">
      <x v="4"/>
    </i>
    <i r="1">
      <x v="8"/>
    </i>
    <i>
      <x v="3"/>
    </i>
    <i r="1">
      <x v="5"/>
    </i>
    <i r="1">
      <x v="6"/>
    </i>
    <i r="1">
      <x v="9"/>
    </i>
    <i r="1">
      <x v="10"/>
    </i>
    <i r="1">
      <x v="12"/>
    </i>
    <i r="1">
      <x v="15"/>
    </i>
    <i>
      <x v="4"/>
    </i>
    <i r="1">
      <x v="14"/>
    </i>
    <i t="grand">
      <x/>
    </i>
  </rowItems>
  <colItems count="1">
    <i/>
  </colItems>
  <dataFields count="1">
    <dataField name="Cuenta de OFERTA ELECTORAL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9" cacheId="4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14">
  <location ref="A3:B18" firstHeaderRow="1" firstDataRow="1" firstDataCol="1" rowPageCount="1" colPageCount="1"/>
  <pivotFields count="5">
    <pivotField showAll="0">
      <items count="6">
        <item x="3"/>
        <item x="0"/>
        <item x="2"/>
        <item x="4"/>
        <item x="1"/>
        <item t="default"/>
      </items>
    </pivotField>
    <pivotField axis="axisRow" showAll="0">
      <items count="19">
        <item x="1"/>
        <item x="2"/>
        <item x="10"/>
        <item x="8"/>
        <item x="7"/>
        <item x="11"/>
        <item x="13"/>
        <item x="5"/>
        <item x="9"/>
        <item x="16"/>
        <item x="12"/>
        <item x="14"/>
        <item x="4"/>
        <item x="17"/>
        <item x="0"/>
        <item x="6"/>
        <item x="15"/>
        <item x="3"/>
        <item t="default"/>
      </items>
    </pivotField>
    <pivotField dataField="1" showAll="0"/>
    <pivotField axis="axisPage" multipleItemSelectionAllowed="1" showAll="0" defaultSubtotal="0">
      <items count="2">
        <item x="0"/>
        <item h="1" x="1"/>
      </items>
    </pivotField>
    <pivotField multipleItemSelectionAllowed="1" showAll="0" defaultSubtotal="0">
      <items count="2">
        <item x="1"/>
        <item h="1" x="0"/>
      </items>
    </pivotField>
  </pivotFields>
  <rowFields count="1">
    <field x="1"/>
  </rowFields>
  <rowItems count="15">
    <i>
      <x/>
    </i>
    <i>
      <x v="2"/>
    </i>
    <i>
      <x v="3"/>
    </i>
    <i>
      <x v="4"/>
    </i>
    <i>
      <x v="6"/>
    </i>
    <i>
      <x v="7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pageFields count="1">
    <pageField fld="3" hier="-1"/>
  </pageFields>
  <dataFields count="1">
    <dataField name="Cuenta de OFERTA ELECTORAL" fld="2" subtotal="count" baseField="3" baseItem="1"/>
  </dataField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0" cacheId="5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7" firstHeaderRow="1" firstDataRow="2" firstDataCol="1" rowPageCount="1" colPageCount="1"/>
  <pivotFields count="8">
    <pivotField showAll="0"/>
    <pivotField showAll="0"/>
    <pivotField dataField="1" showAll="0"/>
    <pivotField axis="axisPage" multipleItemSelectionAllowed="1" showAll="0">
      <items count="3">
        <item x="0"/>
        <item h="1" x="1"/>
        <item t="default"/>
      </items>
    </pivotField>
    <pivotField showAll="0"/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</pivotFields>
  <rowFields count="1">
    <field x="5"/>
  </rowFields>
  <rowItems count="3">
    <i>
      <x/>
    </i>
    <i>
      <x v="1"/>
    </i>
    <i t="grand">
      <x/>
    </i>
  </rowItems>
  <colFields count="1">
    <field x="6"/>
  </colFields>
  <colItems count="3">
    <i>
      <x/>
    </i>
    <i>
      <x v="1"/>
    </i>
    <i t="grand">
      <x/>
    </i>
  </colItems>
  <pageFields count="1">
    <pageField fld="3" hier="-1"/>
  </pageFields>
  <dataFields count="1">
    <dataField name="Cuenta de OFERTA ELECTORAL" fld="2" subtotal="count" showDataAs="percentOfTotal" baseField="5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 dinámica7" cacheId="5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5">
  <location ref="A3:E17" firstHeaderRow="0" firstDataRow="1" firstDataCol="1" rowPageCount="1" colPageCount="1"/>
  <pivotFields count="24">
    <pivotField showAll="0">
      <items count="6">
        <item x="3"/>
        <item x="0"/>
        <item x="2"/>
        <item x="4"/>
        <item x="1"/>
        <item t="default"/>
      </items>
    </pivotField>
    <pivotField axis="axisRow" showAll="0">
      <items count="19">
        <item x="1"/>
        <item x="2"/>
        <item x="10"/>
        <item x="8"/>
        <item x="7"/>
        <item x="11"/>
        <item x="13"/>
        <item x="5"/>
        <item x="9"/>
        <item x="16"/>
        <item x="12"/>
        <item x="14"/>
        <item x="4"/>
        <item x="17"/>
        <item x="0"/>
        <item x="6"/>
        <item x="15"/>
        <item x="3"/>
        <item t="default"/>
      </items>
    </pivotField>
    <pivotField showAll="0">
      <items count="108">
        <item x="14"/>
        <item x="106"/>
        <item x="95"/>
        <item x="68"/>
        <item x="48"/>
        <item x="55"/>
        <item x="23"/>
        <item x="33"/>
        <item x="83"/>
        <item x="89"/>
        <item x="90"/>
        <item x="91"/>
        <item x="88"/>
        <item x="32"/>
        <item x="62"/>
        <item x="39"/>
        <item x="73"/>
        <item x="72"/>
        <item x="37"/>
        <item x="40"/>
        <item x="43"/>
        <item x="45"/>
        <item x="44"/>
        <item x="46"/>
        <item x="18"/>
        <item x="53"/>
        <item x="93"/>
        <item x="56"/>
        <item x="69"/>
        <item x="64"/>
        <item x="63"/>
        <item x="94"/>
        <item x="38"/>
        <item x="19"/>
        <item x="66"/>
        <item x="71"/>
        <item x="4"/>
        <item x="8"/>
        <item x="99"/>
        <item x="47"/>
        <item x="98"/>
        <item x="11"/>
        <item x="52"/>
        <item x="80"/>
        <item x="78"/>
        <item x="79"/>
        <item x="34"/>
        <item x="105"/>
        <item x="2"/>
        <item x="54"/>
        <item x="1"/>
        <item x="3"/>
        <item x="31"/>
        <item x="41"/>
        <item x="36"/>
        <item x="17"/>
        <item x="35"/>
        <item x="59"/>
        <item x="6"/>
        <item x="7"/>
        <item x="5"/>
        <item x="58"/>
        <item x="65"/>
        <item x="30"/>
        <item x="16"/>
        <item x="60"/>
        <item x="20"/>
        <item x="51"/>
        <item x="57"/>
        <item x="13"/>
        <item x="85"/>
        <item x="67"/>
        <item x="10"/>
        <item x="76"/>
        <item x="22"/>
        <item x="49"/>
        <item x="9"/>
        <item x="75"/>
        <item x="96"/>
        <item x="86"/>
        <item x="92"/>
        <item x="42"/>
        <item x="74"/>
        <item x="81"/>
        <item x="28"/>
        <item x="26"/>
        <item x="27"/>
        <item x="77"/>
        <item x="101"/>
        <item x="87"/>
        <item x="12"/>
        <item x="82"/>
        <item x="84"/>
        <item x="61"/>
        <item x="50"/>
        <item x="15"/>
        <item x="24"/>
        <item x="21"/>
        <item x="103"/>
        <item x="0"/>
        <item x="70"/>
        <item x="102"/>
        <item x="97"/>
        <item x="100"/>
        <item x="104"/>
        <item x="25"/>
        <item x="29"/>
        <item t="default"/>
      </items>
    </pivotField>
    <pivotField showAll="0" defaultSubtotal="0"/>
    <pivotField showAll="0"/>
    <pivotField showAll="0"/>
    <pivotField showAll="0"/>
    <pivotField dataField="1" showAll="0"/>
    <pivotField showAll="0"/>
    <pivotField showAll="0"/>
    <pivotField dataField="1" showAll="0"/>
    <pivotField showAll="0">
      <items count="82">
        <item x="4"/>
        <item x="63"/>
        <item x="66"/>
        <item x="72"/>
        <item x="54"/>
        <item x="6"/>
        <item x="61"/>
        <item x="30"/>
        <item x="27"/>
        <item x="26"/>
        <item x="16"/>
        <item x="8"/>
        <item x="55"/>
        <item x="35"/>
        <item x="77"/>
        <item x="19"/>
        <item x="43"/>
        <item x="7"/>
        <item x="38"/>
        <item x="57"/>
        <item x="13"/>
        <item x="46"/>
        <item x="0"/>
        <item x="9"/>
        <item x="22"/>
        <item x="51"/>
        <item x="2"/>
        <item x="12"/>
        <item x="10"/>
        <item x="68"/>
        <item x="53"/>
        <item x="74"/>
        <item x="31"/>
        <item x="71"/>
        <item x="50"/>
        <item x="60"/>
        <item x="21"/>
        <item x="39"/>
        <item x="5"/>
        <item x="67"/>
        <item x="40"/>
        <item x="64"/>
        <item x="49"/>
        <item x="14"/>
        <item x="18"/>
        <item x="80"/>
        <item x="29"/>
        <item x="42"/>
        <item x="48"/>
        <item x="45"/>
        <item x="15"/>
        <item x="17"/>
        <item x="32"/>
        <item x="73"/>
        <item x="3"/>
        <item x="47"/>
        <item x="52"/>
        <item x="44"/>
        <item x="24"/>
        <item x="36"/>
        <item x="59"/>
        <item x="34"/>
        <item x="56"/>
        <item x="58"/>
        <item x="78"/>
        <item x="70"/>
        <item x="69"/>
        <item x="23"/>
        <item x="20"/>
        <item x="41"/>
        <item x="79"/>
        <item x="75"/>
        <item x="11"/>
        <item x="62"/>
        <item x="76"/>
        <item x="25"/>
        <item x="37"/>
        <item x="33"/>
        <item x="28"/>
        <item x="65"/>
        <item x="1"/>
        <item t="default"/>
      </items>
    </pivotField>
    <pivotField showAll="0"/>
    <pivotField dataField="1" showAll="0"/>
    <pivotField axis="axisPage" multipleItemSelectionAllowed="1" showAll="0" defaultSubtotal="0">
      <items count="2">
        <item x="0"/>
        <item h="1" x="1"/>
      </items>
    </pivotField>
    <pivotField showAll="0"/>
    <pivotField showAll="0"/>
    <pivotField showAll="0"/>
    <pivotField showAll="0"/>
    <pivotField showAll="0"/>
    <pivotField showAll="0"/>
    <pivotField dragToRow="0" dragToCol="0" dragToPage="0" showAll="0" defaultSubtotal="0"/>
    <pivotField dragToRow="0" dragToCol="0" dragToPage="0" showAll="0" defaultSubtotal="0"/>
    <pivotField dataField="1" dragToRow="0" dragToCol="0" dragToPage="0" showAll="0" defaultSubtotal="0"/>
  </pivotFields>
  <rowFields count="1">
    <field x="1"/>
  </rowFields>
  <rowItems count="14">
    <i>
      <x/>
    </i>
    <i>
      <x v="2"/>
    </i>
    <i>
      <x v="3"/>
    </i>
    <i>
      <x v="4"/>
    </i>
    <i>
      <x v="6"/>
    </i>
    <i>
      <x v="7"/>
    </i>
    <i>
      <x v="10"/>
    </i>
    <i>
      <x v="11"/>
    </i>
    <i>
      <x v="12"/>
    </i>
    <i>
      <x v="14"/>
    </i>
    <i>
      <x v="15"/>
    </i>
    <i>
      <x v="16"/>
    </i>
    <i>
      <x v="1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4" hier="-1"/>
  </pageFields>
  <dataFields count="4">
    <dataField name="Suma de PRESUPUESTO VIGENTE 2015" fld="7" baseField="1" baseItem="0" numFmtId="4"/>
    <dataField name="Suma de PRESUPUESTO VIGENTE 2016" fld="10" baseField="1" baseItem="0" numFmtId="4"/>
    <dataField name="Suma de PRESUPUESTO 2017" fld="13" baseField="1" baseItem="0" numFmtId="4"/>
    <dataField name="Suma de %VAR 2017" fld="23" baseField="1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6"/>
  <sheetViews>
    <sheetView topLeftCell="A52" workbookViewId="0">
      <selection activeCell="B82" sqref="B82:B86"/>
    </sheetView>
  </sheetViews>
  <sheetFormatPr baseColWidth="10" defaultRowHeight="12.75" x14ac:dyDescent="0.2"/>
  <cols>
    <col min="1" max="1" width="36.42578125" style="1" customWidth="1"/>
    <col min="2" max="2" width="42.28515625" style="1" customWidth="1"/>
    <col min="3" max="3" width="13.85546875" style="1" customWidth="1"/>
    <col min="4" max="4" width="53.5703125" style="1" customWidth="1"/>
    <col min="5" max="16384" width="11.42578125" style="1"/>
  </cols>
  <sheetData>
    <row r="2" spans="1:4" x14ac:dyDescent="0.2">
      <c r="A2" s="1" t="s">
        <v>103</v>
      </c>
    </row>
    <row r="3" spans="1:4" ht="13.5" thickBot="1" x14ac:dyDescent="0.25">
      <c r="A3" s="1" t="s">
        <v>104</v>
      </c>
    </row>
    <row r="4" spans="1:4" ht="13.5" thickBot="1" x14ac:dyDescent="0.25">
      <c r="A4" s="2" t="s">
        <v>0</v>
      </c>
      <c r="B4" s="3" t="s">
        <v>1</v>
      </c>
      <c r="C4" s="3" t="s">
        <v>2</v>
      </c>
      <c r="D4" s="3" t="s">
        <v>105</v>
      </c>
    </row>
    <row r="5" spans="1:4" x14ac:dyDescent="0.2">
      <c r="A5" s="4" t="s">
        <v>3</v>
      </c>
      <c r="B5" s="5"/>
      <c r="C5" s="5"/>
      <c r="D5" s="6" t="s">
        <v>11</v>
      </c>
    </row>
    <row r="6" spans="1:4" ht="25.5" x14ac:dyDescent="0.2">
      <c r="A6" s="7" t="s">
        <v>4</v>
      </c>
      <c r="B6" s="5"/>
      <c r="C6" s="5"/>
      <c r="D6" s="5" t="s">
        <v>12</v>
      </c>
    </row>
    <row r="7" spans="1:4" ht="38.25" x14ac:dyDescent="0.2">
      <c r="A7" s="8" t="s">
        <v>100</v>
      </c>
      <c r="B7" s="5" t="s">
        <v>5</v>
      </c>
      <c r="C7" s="5"/>
      <c r="D7" s="5" t="s">
        <v>13</v>
      </c>
    </row>
    <row r="8" spans="1:4" ht="38.25" x14ac:dyDescent="0.2">
      <c r="A8" s="8" t="s">
        <v>101</v>
      </c>
      <c r="B8" s="5" t="s">
        <v>6</v>
      </c>
      <c r="C8" s="5"/>
      <c r="D8" s="5" t="s">
        <v>14</v>
      </c>
    </row>
    <row r="9" spans="1:4" ht="38.25" x14ac:dyDescent="0.2">
      <c r="A9" s="8" t="s">
        <v>102</v>
      </c>
      <c r="B9" s="5" t="s">
        <v>7</v>
      </c>
      <c r="C9" s="5"/>
      <c r="D9" s="19" t="s">
        <v>15</v>
      </c>
    </row>
    <row r="10" spans="1:4" ht="38.25" x14ac:dyDescent="0.2">
      <c r="C10" s="5"/>
      <c r="D10" s="5" t="s">
        <v>16</v>
      </c>
    </row>
    <row r="11" spans="1:4" ht="25.5" x14ac:dyDescent="0.2">
      <c r="A11" s="8"/>
      <c r="B11" s="5" t="s">
        <v>8</v>
      </c>
      <c r="C11" s="9">
        <v>17600000</v>
      </c>
      <c r="D11" s="5" t="s">
        <v>17</v>
      </c>
    </row>
    <row r="12" spans="1:4" ht="38.25" x14ac:dyDescent="0.2">
      <c r="A12" s="10"/>
      <c r="B12" s="5" t="s">
        <v>9</v>
      </c>
      <c r="C12" s="5"/>
      <c r="D12" s="5" t="s">
        <v>18</v>
      </c>
    </row>
    <row r="13" spans="1:4" ht="38.25" x14ac:dyDescent="0.2">
      <c r="A13" s="11"/>
      <c r="B13" s="5" t="s">
        <v>10</v>
      </c>
      <c r="C13" s="5"/>
      <c r="D13" s="5" t="s">
        <v>19</v>
      </c>
    </row>
    <row r="14" spans="1:4" ht="38.25" x14ac:dyDescent="0.2">
      <c r="A14" s="11"/>
      <c r="B14" s="5"/>
      <c r="C14" s="5"/>
      <c r="D14" s="5" t="s">
        <v>20</v>
      </c>
    </row>
    <row r="15" spans="1:4" ht="25.5" x14ac:dyDescent="0.2">
      <c r="A15" s="11"/>
      <c r="B15" s="5"/>
      <c r="C15" s="5"/>
      <c r="D15" s="19" t="s">
        <v>21</v>
      </c>
    </row>
    <row r="16" spans="1:4" x14ac:dyDescent="0.2">
      <c r="A16" s="11"/>
      <c r="C16" s="5"/>
      <c r="D16" s="5"/>
    </row>
    <row r="17" spans="1:4" ht="38.25" x14ac:dyDescent="0.2">
      <c r="A17" s="11"/>
      <c r="B17" s="12"/>
      <c r="C17" s="5"/>
      <c r="D17" s="13" t="s">
        <v>22</v>
      </c>
    </row>
    <row r="18" spans="1:4" ht="25.5" x14ac:dyDescent="0.2">
      <c r="A18" s="11"/>
      <c r="B18" s="12"/>
      <c r="C18" s="9">
        <v>1050000</v>
      </c>
      <c r="D18" s="13" t="s">
        <v>23</v>
      </c>
    </row>
    <row r="19" spans="1:4" ht="38.25" x14ac:dyDescent="0.2">
      <c r="A19" s="11"/>
      <c r="B19" s="12"/>
      <c r="C19" s="5"/>
      <c r="D19" s="13" t="s">
        <v>24</v>
      </c>
    </row>
    <row r="20" spans="1:4" ht="25.5" x14ac:dyDescent="0.2">
      <c r="A20" s="11"/>
      <c r="B20" s="12"/>
      <c r="C20" s="12"/>
      <c r="D20" s="13" t="s">
        <v>25</v>
      </c>
    </row>
    <row r="21" spans="1:4" ht="13.5" thickBot="1" x14ac:dyDescent="0.25">
      <c r="A21" s="14"/>
      <c r="B21" s="15"/>
      <c r="C21" s="15"/>
      <c r="D21" s="16"/>
    </row>
    <row r="22" spans="1:4" ht="25.5" x14ac:dyDescent="0.2">
      <c r="A22" s="7" t="s">
        <v>26</v>
      </c>
      <c r="B22" s="5"/>
      <c r="C22" s="5"/>
      <c r="D22" s="19" t="s">
        <v>31</v>
      </c>
    </row>
    <row r="23" spans="1:4" ht="38.25" x14ac:dyDescent="0.2">
      <c r="A23" s="8" t="s">
        <v>106</v>
      </c>
      <c r="B23" s="5" t="s">
        <v>27</v>
      </c>
      <c r="C23" s="5"/>
      <c r="D23" s="5" t="s">
        <v>32</v>
      </c>
    </row>
    <row r="24" spans="1:4" ht="25.5" x14ac:dyDescent="0.2">
      <c r="A24" s="10"/>
      <c r="B24" s="5"/>
      <c r="C24" s="5"/>
      <c r="D24" s="5" t="s">
        <v>33</v>
      </c>
    </row>
    <row r="25" spans="1:4" x14ac:dyDescent="0.2">
      <c r="A25" s="11"/>
      <c r="B25" s="5"/>
      <c r="C25" s="5"/>
      <c r="D25" s="5" t="s">
        <v>34</v>
      </c>
    </row>
    <row r="26" spans="1:4" ht="25.5" x14ac:dyDescent="0.2">
      <c r="A26" s="11"/>
      <c r="B26" s="5"/>
      <c r="C26" s="5"/>
      <c r="D26" s="5" t="s">
        <v>35</v>
      </c>
    </row>
    <row r="27" spans="1:4" ht="25.5" x14ac:dyDescent="0.2">
      <c r="A27" s="11"/>
      <c r="B27" s="5"/>
      <c r="C27" s="5"/>
      <c r="D27" s="5" t="s">
        <v>36</v>
      </c>
    </row>
    <row r="28" spans="1:4" ht="63.75" x14ac:dyDescent="0.2">
      <c r="A28" s="11"/>
      <c r="B28" s="5" t="s">
        <v>28</v>
      </c>
      <c r="C28" s="17">
        <v>2150000</v>
      </c>
      <c r="D28" s="5"/>
    </row>
    <row r="29" spans="1:4" x14ac:dyDescent="0.2">
      <c r="A29" s="11"/>
      <c r="B29" s="5" t="s">
        <v>29</v>
      </c>
      <c r="C29" s="12"/>
      <c r="D29" s="12"/>
    </row>
    <row r="30" spans="1:4" ht="25.5" x14ac:dyDescent="0.2">
      <c r="A30" s="11"/>
      <c r="B30" s="5" t="s">
        <v>30</v>
      </c>
      <c r="C30" s="12"/>
      <c r="D30" s="12"/>
    </row>
    <row r="31" spans="1:4" ht="13.5" thickBot="1" x14ac:dyDescent="0.25">
      <c r="A31" s="14"/>
      <c r="B31" s="16"/>
      <c r="C31" s="15"/>
      <c r="D31" s="15"/>
    </row>
    <row r="32" spans="1:4" ht="38.25" x14ac:dyDescent="0.2">
      <c r="A32" s="7" t="s">
        <v>37</v>
      </c>
      <c r="B32" s="5" t="s">
        <v>39</v>
      </c>
      <c r="C32" s="17">
        <v>81582119</v>
      </c>
      <c r="D32" s="53"/>
    </row>
    <row r="33" spans="1:4" ht="25.5" x14ac:dyDescent="0.2">
      <c r="A33" s="8" t="s">
        <v>95</v>
      </c>
      <c r="B33" s="5" t="s">
        <v>40</v>
      </c>
      <c r="C33" s="5"/>
      <c r="D33" s="54"/>
    </row>
    <row r="34" spans="1:4" ht="51" x14ac:dyDescent="0.2">
      <c r="A34" s="8" t="s">
        <v>96</v>
      </c>
      <c r="B34" s="5" t="s">
        <v>41</v>
      </c>
      <c r="C34" s="5"/>
      <c r="D34" s="54"/>
    </row>
    <row r="35" spans="1:4" ht="25.5" x14ac:dyDescent="0.2">
      <c r="A35" s="10"/>
      <c r="B35" s="5" t="s">
        <v>42</v>
      </c>
      <c r="C35" s="5"/>
      <c r="D35" s="54"/>
    </row>
    <row r="36" spans="1:4" ht="25.5" x14ac:dyDescent="0.2">
      <c r="A36" s="4" t="s">
        <v>38</v>
      </c>
      <c r="B36" s="5"/>
      <c r="C36" s="5"/>
      <c r="D36" s="54"/>
    </row>
    <row r="37" spans="1:4" x14ac:dyDescent="0.2">
      <c r="A37" s="11"/>
      <c r="B37" s="5" t="s">
        <v>43</v>
      </c>
      <c r="C37" s="5"/>
      <c r="D37" s="54"/>
    </row>
    <row r="38" spans="1:4" x14ac:dyDescent="0.2">
      <c r="A38" s="11"/>
      <c r="B38" s="12"/>
      <c r="C38" s="5"/>
      <c r="D38" s="54"/>
    </row>
    <row r="39" spans="1:4" x14ac:dyDescent="0.2">
      <c r="A39" s="11"/>
      <c r="B39" s="12"/>
      <c r="C39" s="5"/>
      <c r="D39" s="54"/>
    </row>
    <row r="40" spans="1:4" x14ac:dyDescent="0.2">
      <c r="A40" s="11"/>
      <c r="B40" s="12"/>
      <c r="C40" s="5"/>
      <c r="D40" s="54"/>
    </row>
    <row r="41" spans="1:4" x14ac:dyDescent="0.2">
      <c r="A41" s="11"/>
      <c r="B41" s="12"/>
      <c r="C41" s="5"/>
      <c r="D41" s="54"/>
    </row>
    <row r="42" spans="1:4" x14ac:dyDescent="0.2">
      <c r="A42" s="11"/>
      <c r="B42" s="12"/>
      <c r="C42" s="17">
        <v>44300865</v>
      </c>
      <c r="D42" s="54"/>
    </row>
    <row r="43" spans="1:4" x14ac:dyDescent="0.2">
      <c r="A43" s="11"/>
      <c r="B43" s="12"/>
      <c r="C43" s="5"/>
      <c r="D43" s="54"/>
    </row>
    <row r="44" spans="1:4" ht="13.5" thickBot="1" x14ac:dyDescent="0.25">
      <c r="A44" s="14"/>
      <c r="B44" s="15"/>
      <c r="C44" s="16"/>
      <c r="D44" s="55"/>
    </row>
    <row r="45" spans="1:4" ht="25.5" x14ac:dyDescent="0.2">
      <c r="A45" s="7" t="s">
        <v>44</v>
      </c>
      <c r="B45" s="18" t="s">
        <v>45</v>
      </c>
      <c r="C45" s="56">
        <v>392261510</v>
      </c>
      <c r="D45" s="5" t="s">
        <v>50</v>
      </c>
    </row>
    <row r="46" spans="1:4" ht="38.25" x14ac:dyDescent="0.2">
      <c r="A46" s="8" t="s">
        <v>97</v>
      </c>
      <c r="B46" s="18" t="s">
        <v>46</v>
      </c>
      <c r="C46" s="57"/>
      <c r="D46" s="5" t="s">
        <v>51</v>
      </c>
    </row>
    <row r="47" spans="1:4" x14ac:dyDescent="0.2">
      <c r="A47" s="10"/>
      <c r="B47" s="18" t="s">
        <v>47</v>
      </c>
      <c r="C47" s="57"/>
      <c r="D47" s="5" t="s">
        <v>52</v>
      </c>
    </row>
    <row r="48" spans="1:4" x14ac:dyDescent="0.2">
      <c r="A48" s="11"/>
      <c r="B48" s="18" t="s">
        <v>48</v>
      </c>
      <c r="C48" s="57"/>
      <c r="D48" s="5" t="s">
        <v>53</v>
      </c>
    </row>
    <row r="49" spans="1:4" ht="38.25" x14ac:dyDescent="0.2">
      <c r="A49" s="11"/>
      <c r="B49" s="18" t="s">
        <v>49</v>
      </c>
      <c r="C49" s="57"/>
      <c r="D49" s="5" t="s">
        <v>54</v>
      </c>
    </row>
    <row r="50" spans="1:4" ht="25.5" x14ac:dyDescent="0.2">
      <c r="A50" s="11"/>
      <c r="B50" s="12"/>
      <c r="C50" s="57"/>
      <c r="D50" s="5" t="s">
        <v>55</v>
      </c>
    </row>
    <row r="51" spans="1:4" x14ac:dyDescent="0.2">
      <c r="A51" s="11"/>
      <c r="B51" s="12"/>
      <c r="C51" s="57"/>
      <c r="D51" s="5" t="s">
        <v>56</v>
      </c>
    </row>
    <row r="52" spans="1:4" x14ac:dyDescent="0.2">
      <c r="A52" s="11"/>
      <c r="B52" s="12"/>
      <c r="C52" s="57"/>
      <c r="D52" s="5"/>
    </row>
    <row r="53" spans="1:4" ht="13.5" thickBot="1" x14ac:dyDescent="0.25">
      <c r="A53" s="14"/>
      <c r="B53" s="15"/>
      <c r="C53" s="58"/>
      <c r="D53" s="16"/>
    </row>
    <row r="54" spans="1:4" ht="38.25" x14ac:dyDescent="0.2">
      <c r="A54" s="7" t="s">
        <v>57</v>
      </c>
      <c r="B54" s="53" t="s">
        <v>58</v>
      </c>
      <c r="C54" s="59">
        <v>2499000</v>
      </c>
      <c r="D54" s="5" t="s">
        <v>59</v>
      </c>
    </row>
    <row r="55" spans="1:4" ht="25.5" x14ac:dyDescent="0.2">
      <c r="A55" s="8" t="s">
        <v>98</v>
      </c>
      <c r="B55" s="54"/>
      <c r="C55" s="60"/>
      <c r="D55" s="5" t="s">
        <v>60</v>
      </c>
    </row>
    <row r="56" spans="1:4" ht="38.25" x14ac:dyDescent="0.2">
      <c r="A56" s="10"/>
      <c r="B56" s="54"/>
      <c r="C56" s="60"/>
      <c r="D56" s="5" t="s">
        <v>61</v>
      </c>
    </row>
    <row r="57" spans="1:4" ht="26.25" thickBot="1" x14ac:dyDescent="0.25">
      <c r="A57" s="14"/>
      <c r="B57" s="55"/>
      <c r="C57" s="61"/>
      <c r="D57" s="16" t="s">
        <v>62</v>
      </c>
    </row>
    <row r="58" spans="1:4" ht="38.25" x14ac:dyDescent="0.2">
      <c r="A58" s="7" t="s">
        <v>63</v>
      </c>
      <c r="B58" s="18" t="s">
        <v>64</v>
      </c>
      <c r="C58" s="56">
        <v>6350000</v>
      </c>
      <c r="D58" s="53" t="s">
        <v>67</v>
      </c>
    </row>
    <row r="59" spans="1:4" ht="25.5" x14ac:dyDescent="0.2">
      <c r="A59" s="8" t="s">
        <v>99</v>
      </c>
      <c r="B59" s="18" t="s">
        <v>65</v>
      </c>
      <c r="C59" s="57"/>
      <c r="D59" s="54"/>
    </row>
    <row r="60" spans="1:4" x14ac:dyDescent="0.2">
      <c r="A60" s="11"/>
      <c r="B60" s="18" t="s">
        <v>66</v>
      </c>
      <c r="C60" s="57"/>
      <c r="D60" s="54"/>
    </row>
    <row r="61" spans="1:4" ht="13.5" thickBot="1" x14ac:dyDescent="0.25">
      <c r="A61" s="14"/>
      <c r="B61" s="16"/>
      <c r="C61" s="58"/>
      <c r="D61" s="55"/>
    </row>
    <row r="62" spans="1:4" ht="38.25" x14ac:dyDescent="0.2">
      <c r="A62" s="4" t="s">
        <v>68</v>
      </c>
      <c r="B62" s="5" t="s">
        <v>70</v>
      </c>
      <c r="C62" s="5"/>
      <c r="D62" s="5" t="s">
        <v>72</v>
      </c>
    </row>
    <row r="63" spans="1:4" ht="25.5" x14ac:dyDescent="0.2">
      <c r="A63" s="10" t="s">
        <v>69</v>
      </c>
      <c r="B63" s="5" t="s">
        <v>71</v>
      </c>
      <c r="C63" s="17">
        <v>10611980</v>
      </c>
      <c r="D63" s="5" t="s">
        <v>73</v>
      </c>
    </row>
    <row r="64" spans="1:4" ht="38.25" x14ac:dyDescent="0.2">
      <c r="A64" s="11"/>
      <c r="B64" s="12"/>
      <c r="C64" s="12"/>
      <c r="D64" s="5" t="s">
        <v>74</v>
      </c>
    </row>
    <row r="65" spans="1:4" ht="25.5" x14ac:dyDescent="0.2">
      <c r="A65" s="11"/>
      <c r="B65" s="12"/>
      <c r="C65" s="12"/>
      <c r="D65" s="5" t="s">
        <v>75</v>
      </c>
    </row>
    <row r="66" spans="1:4" ht="25.5" x14ac:dyDescent="0.2">
      <c r="A66" s="11"/>
      <c r="B66" s="12"/>
      <c r="C66" s="12"/>
      <c r="D66" s="5" t="s">
        <v>76</v>
      </c>
    </row>
    <row r="67" spans="1:4" x14ac:dyDescent="0.2">
      <c r="A67" s="11"/>
      <c r="B67" s="12"/>
      <c r="C67" s="12"/>
      <c r="D67" s="5" t="s">
        <v>77</v>
      </c>
    </row>
    <row r="68" spans="1:4" x14ac:dyDescent="0.2">
      <c r="A68" s="11"/>
      <c r="B68" s="12"/>
      <c r="C68" s="12"/>
      <c r="D68" s="5" t="s">
        <v>78</v>
      </c>
    </row>
    <row r="69" spans="1:4" ht="25.5" x14ac:dyDescent="0.2">
      <c r="A69" s="11"/>
      <c r="B69" s="12"/>
      <c r="C69" s="12"/>
      <c r="D69" s="5" t="s">
        <v>79</v>
      </c>
    </row>
    <row r="70" spans="1:4" ht="25.5" x14ac:dyDescent="0.2">
      <c r="A70" s="11"/>
      <c r="B70" s="12"/>
      <c r="C70" s="12"/>
      <c r="D70" s="5" t="s">
        <v>80</v>
      </c>
    </row>
    <row r="71" spans="1:4" ht="13.5" thickBot="1" x14ac:dyDescent="0.25">
      <c r="A71" s="14"/>
      <c r="B71" s="15"/>
      <c r="C71" s="15"/>
      <c r="D71" s="16"/>
    </row>
    <row r="72" spans="1:4" x14ac:dyDescent="0.2">
      <c r="A72" s="53"/>
      <c r="B72" s="53"/>
      <c r="C72" s="53"/>
      <c r="D72" s="6" t="s">
        <v>81</v>
      </c>
    </row>
    <row r="73" spans="1:4" ht="25.5" x14ac:dyDescent="0.2">
      <c r="A73" s="54"/>
      <c r="B73" s="54"/>
      <c r="C73" s="54"/>
      <c r="D73" s="5" t="s">
        <v>82</v>
      </c>
    </row>
    <row r="74" spans="1:4" ht="25.5" x14ac:dyDescent="0.2">
      <c r="A74" s="54"/>
      <c r="B74" s="54"/>
      <c r="C74" s="54"/>
      <c r="D74" s="5" t="s">
        <v>83</v>
      </c>
    </row>
    <row r="75" spans="1:4" x14ac:dyDescent="0.2">
      <c r="A75" s="54"/>
      <c r="B75" s="54"/>
      <c r="C75" s="54"/>
      <c r="D75" s="5" t="s">
        <v>84</v>
      </c>
    </row>
    <row r="76" spans="1:4" ht="25.5" x14ac:dyDescent="0.2">
      <c r="A76" s="54"/>
      <c r="B76" s="54"/>
      <c r="C76" s="54"/>
      <c r="D76" s="5" t="s">
        <v>85</v>
      </c>
    </row>
    <row r="77" spans="1:4" x14ac:dyDescent="0.2">
      <c r="A77" s="54"/>
      <c r="B77" s="54"/>
      <c r="C77" s="54"/>
      <c r="D77" s="5" t="s">
        <v>86</v>
      </c>
    </row>
    <row r="78" spans="1:4" ht="25.5" x14ac:dyDescent="0.2">
      <c r="A78" s="54"/>
      <c r="B78" s="54"/>
      <c r="C78" s="54"/>
      <c r="D78" s="5" t="s">
        <v>87</v>
      </c>
    </row>
    <row r="79" spans="1:4" x14ac:dyDescent="0.2">
      <c r="A79" s="54"/>
      <c r="B79" s="54"/>
      <c r="C79" s="54"/>
      <c r="D79" s="5" t="s">
        <v>88</v>
      </c>
    </row>
    <row r="80" spans="1:4" ht="25.5" x14ac:dyDescent="0.2">
      <c r="A80" s="54"/>
      <c r="B80" s="54"/>
      <c r="C80" s="54"/>
      <c r="D80" s="5" t="s">
        <v>89</v>
      </c>
    </row>
    <row r="81" spans="1:4" ht="13.5" thickBot="1" x14ac:dyDescent="0.25">
      <c r="A81" s="55"/>
      <c r="B81" s="55"/>
      <c r="C81" s="55"/>
      <c r="D81" s="16"/>
    </row>
    <row r="82" spans="1:4" x14ac:dyDescent="0.2">
      <c r="A82" s="53"/>
      <c r="B82" s="53"/>
      <c r="C82" s="53"/>
      <c r="D82" s="6" t="s">
        <v>90</v>
      </c>
    </row>
    <row r="83" spans="1:4" ht="38.25" x14ac:dyDescent="0.2">
      <c r="A83" s="54"/>
      <c r="B83" s="54"/>
      <c r="C83" s="54"/>
      <c r="D83" s="5" t="s">
        <v>91</v>
      </c>
    </row>
    <row r="84" spans="1:4" ht="38.25" x14ac:dyDescent="0.2">
      <c r="A84" s="54"/>
      <c r="B84" s="54"/>
      <c r="C84" s="54"/>
      <c r="D84" s="5" t="s">
        <v>92</v>
      </c>
    </row>
    <row r="85" spans="1:4" ht="38.25" x14ac:dyDescent="0.2">
      <c r="A85" s="54"/>
      <c r="B85" s="54"/>
      <c r="C85" s="54"/>
      <c r="D85" s="5" t="s">
        <v>93</v>
      </c>
    </row>
    <row r="86" spans="1:4" ht="26.25" thickBot="1" x14ac:dyDescent="0.25">
      <c r="A86" s="55"/>
      <c r="B86" s="55"/>
      <c r="C86" s="55"/>
      <c r="D86" s="16" t="s">
        <v>94</v>
      </c>
    </row>
  </sheetData>
  <mergeCells count="12">
    <mergeCell ref="A72:A81"/>
    <mergeCell ref="B72:B81"/>
    <mergeCell ref="C72:C81"/>
    <mergeCell ref="A82:A86"/>
    <mergeCell ref="B82:B86"/>
    <mergeCell ref="C82:C86"/>
    <mergeCell ref="D32:D44"/>
    <mergeCell ref="C45:C53"/>
    <mergeCell ref="B54:B57"/>
    <mergeCell ref="C54:C57"/>
    <mergeCell ref="C58:C61"/>
    <mergeCell ref="D58:D6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opLeftCell="D7" workbookViewId="0">
      <selection activeCell="H22" sqref="H22"/>
    </sheetView>
  </sheetViews>
  <sheetFormatPr baseColWidth="10" defaultRowHeight="15" x14ac:dyDescent="0.25"/>
  <cols>
    <col min="1" max="1" width="17.42578125" bestFit="1" customWidth="1"/>
    <col min="2" max="2" width="44.42578125" bestFit="1" customWidth="1"/>
    <col min="3" max="3" width="11.42578125" style="96" customWidth="1"/>
    <col min="7" max="7" width="43.140625" bestFit="1" customWidth="1"/>
    <col min="8" max="8" width="14.42578125" customWidth="1"/>
    <col min="9" max="10" width="16.7109375" customWidth="1"/>
  </cols>
  <sheetData>
    <row r="2" spans="1:11" ht="45" x14ac:dyDescent="0.25">
      <c r="A2" s="91" t="s">
        <v>380</v>
      </c>
      <c r="B2" s="91" t="s">
        <v>116</v>
      </c>
      <c r="C2" s="91" t="s">
        <v>111</v>
      </c>
      <c r="G2" s="131" t="s">
        <v>379</v>
      </c>
      <c r="H2" s="131" t="s">
        <v>111</v>
      </c>
      <c r="I2" s="131" t="s">
        <v>182</v>
      </c>
      <c r="J2" s="131" t="s">
        <v>134</v>
      </c>
      <c r="K2" s="131" t="s">
        <v>390</v>
      </c>
    </row>
    <row r="3" spans="1:11" x14ac:dyDescent="0.25">
      <c r="A3" s="89" t="s">
        <v>109</v>
      </c>
      <c r="B3" s="90" t="s">
        <v>109</v>
      </c>
      <c r="C3" s="94">
        <v>2</v>
      </c>
      <c r="G3" s="89" t="s">
        <v>109</v>
      </c>
      <c r="H3" s="94">
        <v>2</v>
      </c>
      <c r="I3" s="132">
        <v>2135473</v>
      </c>
      <c r="J3" s="132">
        <v>1992838.73</v>
      </c>
      <c r="K3" s="133">
        <v>0.93320717705164147</v>
      </c>
    </row>
    <row r="4" spans="1:11" x14ac:dyDescent="0.25">
      <c r="A4" s="89" t="s">
        <v>107</v>
      </c>
      <c r="B4" s="90" t="s">
        <v>118</v>
      </c>
      <c r="C4" s="94">
        <v>3</v>
      </c>
      <c r="G4" s="89" t="s">
        <v>107</v>
      </c>
      <c r="H4" s="94">
        <v>43</v>
      </c>
      <c r="I4" s="132">
        <v>102009738.74000001</v>
      </c>
      <c r="J4" s="132">
        <v>89158416.490000024</v>
      </c>
      <c r="K4" s="133">
        <v>0.87401867303321767</v>
      </c>
    </row>
    <row r="5" spans="1:11" x14ac:dyDescent="0.25">
      <c r="A5" s="71"/>
      <c r="B5" s="90" t="s">
        <v>119</v>
      </c>
      <c r="C5" s="94">
        <v>6</v>
      </c>
      <c r="G5" s="89" t="s">
        <v>57</v>
      </c>
      <c r="H5" s="94">
        <v>9</v>
      </c>
      <c r="I5" s="132">
        <v>28208538.75</v>
      </c>
      <c r="J5" s="132">
        <v>21374695.18</v>
      </c>
      <c r="K5" s="133">
        <v>0.75773847661641103</v>
      </c>
    </row>
    <row r="6" spans="1:11" x14ac:dyDescent="0.25">
      <c r="A6" s="71"/>
      <c r="B6" s="90" t="s">
        <v>122</v>
      </c>
      <c r="C6" s="94">
        <v>12</v>
      </c>
      <c r="G6" s="89" t="s">
        <v>113</v>
      </c>
      <c r="H6" s="94">
        <v>44</v>
      </c>
      <c r="I6" s="132">
        <v>30329772.309999999</v>
      </c>
      <c r="J6" s="132">
        <v>28409654.060000002</v>
      </c>
      <c r="K6" s="133">
        <v>0.93669196621806106</v>
      </c>
    </row>
    <row r="7" spans="1:11" x14ac:dyDescent="0.25">
      <c r="A7" s="71"/>
      <c r="B7" s="90" t="s">
        <v>121</v>
      </c>
      <c r="C7" s="94">
        <v>6</v>
      </c>
      <c r="G7" s="89" t="s">
        <v>44</v>
      </c>
      <c r="H7" s="94">
        <v>9</v>
      </c>
      <c r="I7" s="132">
        <v>2925500</v>
      </c>
      <c r="J7" s="132">
        <v>2925500</v>
      </c>
      <c r="K7" s="133">
        <v>1</v>
      </c>
    </row>
    <row r="8" spans="1:11" x14ac:dyDescent="0.25">
      <c r="A8" s="71"/>
      <c r="B8" s="90" t="s">
        <v>117</v>
      </c>
      <c r="C8" s="94">
        <v>5</v>
      </c>
      <c r="G8" s="134" t="s">
        <v>370</v>
      </c>
      <c r="H8" s="137">
        <v>107</v>
      </c>
      <c r="I8" s="135">
        <v>165609022.80000001</v>
      </c>
      <c r="J8" s="135">
        <v>143861104.46000004</v>
      </c>
      <c r="K8" s="136">
        <v>0.8686791457838372</v>
      </c>
    </row>
    <row r="9" spans="1:11" x14ac:dyDescent="0.25">
      <c r="A9" s="71"/>
      <c r="B9" s="90" t="s">
        <v>120</v>
      </c>
      <c r="C9" s="94">
        <v>11</v>
      </c>
    </row>
    <row r="10" spans="1:11" x14ac:dyDescent="0.25">
      <c r="A10" s="89" t="s">
        <v>57</v>
      </c>
      <c r="B10" s="90" t="s">
        <v>123</v>
      </c>
      <c r="C10" s="94">
        <v>5</v>
      </c>
    </row>
    <row r="11" spans="1:11" ht="24" x14ac:dyDescent="0.25">
      <c r="A11" s="71"/>
      <c r="B11" s="90" t="s">
        <v>57</v>
      </c>
      <c r="C11" s="94">
        <v>3</v>
      </c>
      <c r="G11" s="138" t="s">
        <v>396</v>
      </c>
      <c r="H11" s="139" t="s">
        <v>184</v>
      </c>
      <c r="I11" s="139" t="s">
        <v>182</v>
      </c>
      <c r="J11" s="139" t="s">
        <v>394</v>
      </c>
      <c r="K11" s="139" t="s">
        <v>395</v>
      </c>
    </row>
    <row r="12" spans="1:11" x14ac:dyDescent="0.25">
      <c r="A12" s="71"/>
      <c r="B12" s="90" t="s">
        <v>124</v>
      </c>
      <c r="C12" s="94">
        <v>2</v>
      </c>
      <c r="G12" s="89" t="s">
        <v>118</v>
      </c>
      <c r="H12" s="132">
        <v>2000000</v>
      </c>
      <c r="I12" s="132">
        <v>700000</v>
      </c>
      <c r="J12" s="132">
        <v>300000</v>
      </c>
      <c r="K12" s="133">
        <v>-0.5714285714285714</v>
      </c>
    </row>
    <row r="13" spans="1:11" x14ac:dyDescent="0.25">
      <c r="A13" s="89" t="s">
        <v>113</v>
      </c>
      <c r="B13" s="90" t="s">
        <v>114</v>
      </c>
      <c r="C13" s="94">
        <v>18</v>
      </c>
      <c r="G13" s="89" t="s">
        <v>109</v>
      </c>
      <c r="H13" s="132">
        <v>2589398.5</v>
      </c>
      <c r="I13" s="132">
        <v>2135473</v>
      </c>
      <c r="J13" s="132">
        <v>2005953</v>
      </c>
      <c r="K13" s="133">
        <v>-6.0651668272087726E-2</v>
      </c>
    </row>
    <row r="14" spans="1:11" x14ac:dyDescent="0.25">
      <c r="A14" s="71"/>
      <c r="B14" s="90" t="s">
        <v>126</v>
      </c>
      <c r="C14" s="94">
        <v>6</v>
      </c>
      <c r="G14" s="89" t="s">
        <v>123</v>
      </c>
      <c r="H14" s="132">
        <v>11254831</v>
      </c>
      <c r="I14" s="132">
        <v>9612088.9499999993</v>
      </c>
      <c r="J14" s="132">
        <v>5750000</v>
      </c>
      <c r="K14" s="133">
        <v>-0.40179496570305873</v>
      </c>
    </row>
    <row r="15" spans="1:11" x14ac:dyDescent="0.25">
      <c r="A15" s="71"/>
      <c r="B15" s="90" t="s">
        <v>129</v>
      </c>
      <c r="C15" s="94">
        <v>7</v>
      </c>
      <c r="G15" s="89" t="s">
        <v>57</v>
      </c>
      <c r="H15" s="132">
        <v>10041529</v>
      </c>
      <c r="I15" s="132">
        <v>18596449.800000001</v>
      </c>
      <c r="J15" s="132">
        <v>4000000</v>
      </c>
      <c r="K15" s="133">
        <v>-0.78490518120291974</v>
      </c>
    </row>
    <row r="16" spans="1:11" x14ac:dyDescent="0.25">
      <c r="A16" s="71"/>
      <c r="B16" s="90" t="s">
        <v>127</v>
      </c>
      <c r="C16" s="94">
        <v>5</v>
      </c>
      <c r="G16" s="89" t="s">
        <v>126</v>
      </c>
      <c r="H16" s="132">
        <v>2665681.86</v>
      </c>
      <c r="I16" s="132">
        <v>1723651.62</v>
      </c>
      <c r="J16" s="132">
        <v>538059</v>
      </c>
      <c r="K16" s="133">
        <v>-0.68783773138564974</v>
      </c>
    </row>
    <row r="17" spans="1:11" x14ac:dyDescent="0.25">
      <c r="A17" s="71"/>
      <c r="B17" s="90" t="s">
        <v>130</v>
      </c>
      <c r="C17" s="94">
        <v>1</v>
      </c>
      <c r="G17" s="89" t="s">
        <v>122</v>
      </c>
      <c r="H17" s="132">
        <v>1425799.43</v>
      </c>
      <c r="I17" s="132">
        <v>356450</v>
      </c>
      <c r="J17" s="132">
        <v>1400000</v>
      </c>
      <c r="K17" s="133">
        <v>2.9276195819890587</v>
      </c>
    </row>
    <row r="18" spans="1:11" x14ac:dyDescent="0.25">
      <c r="A18" s="71"/>
      <c r="B18" s="90" t="s">
        <v>128</v>
      </c>
      <c r="C18" s="94">
        <v>6</v>
      </c>
      <c r="G18" s="89" t="s">
        <v>125</v>
      </c>
      <c r="H18" s="132">
        <v>9861073.0099999998</v>
      </c>
      <c r="I18" s="132">
        <v>9579236.7400000002</v>
      </c>
      <c r="J18" s="132">
        <v>10879225</v>
      </c>
      <c r="K18" s="133">
        <v>0.13570896046149913</v>
      </c>
    </row>
    <row r="19" spans="1:11" x14ac:dyDescent="0.25">
      <c r="A19" s="89" t="s">
        <v>44</v>
      </c>
      <c r="B19" s="90" t="s">
        <v>44</v>
      </c>
      <c r="C19" s="94">
        <v>9</v>
      </c>
      <c r="G19" s="89" t="s">
        <v>127</v>
      </c>
      <c r="H19" s="132">
        <v>38000</v>
      </c>
      <c r="I19" s="132">
        <v>10141731.949999999</v>
      </c>
      <c r="J19" s="132">
        <v>9009994</v>
      </c>
      <c r="K19" s="133">
        <v>-0.1115921773105036</v>
      </c>
    </row>
    <row r="20" spans="1:11" x14ac:dyDescent="0.25">
      <c r="A20" s="92"/>
      <c r="B20" s="93" t="s">
        <v>370</v>
      </c>
      <c r="C20" s="95">
        <v>107</v>
      </c>
      <c r="G20" s="89" t="s">
        <v>121</v>
      </c>
      <c r="H20" s="132">
        <v>194636858.41999999</v>
      </c>
      <c r="I20" s="132">
        <v>96877116.400000021</v>
      </c>
      <c r="J20" s="132">
        <v>103084429</v>
      </c>
      <c r="K20" s="133">
        <v>6.4074085095290653E-2</v>
      </c>
    </row>
    <row r="21" spans="1:11" x14ac:dyDescent="0.25">
      <c r="G21" s="89" t="s">
        <v>117</v>
      </c>
      <c r="H21" s="132">
        <v>545277.6</v>
      </c>
      <c r="I21" s="132">
        <v>642305</v>
      </c>
      <c r="J21" s="132">
        <v>1500000</v>
      </c>
      <c r="K21" s="133">
        <v>1.3353391301640187</v>
      </c>
    </row>
    <row r="22" spans="1:11" x14ac:dyDescent="0.25">
      <c r="G22" s="89" t="s">
        <v>44</v>
      </c>
      <c r="H22" s="132">
        <v>3381620</v>
      </c>
      <c r="I22" s="132">
        <v>2925500</v>
      </c>
      <c r="J22" s="132">
        <v>0</v>
      </c>
      <c r="K22" s="133">
        <v>-1</v>
      </c>
    </row>
    <row r="23" spans="1:11" x14ac:dyDescent="0.25">
      <c r="G23" s="89" t="s">
        <v>128</v>
      </c>
      <c r="H23" s="132">
        <v>11103961.07</v>
      </c>
      <c r="I23" s="132">
        <v>8735152</v>
      </c>
      <c r="J23" s="132">
        <v>6442535</v>
      </c>
      <c r="K23" s="133">
        <v>-0.26245874141629133</v>
      </c>
    </row>
    <row r="24" spans="1:11" x14ac:dyDescent="0.25">
      <c r="G24" s="89" t="s">
        <v>120</v>
      </c>
      <c r="H24" s="132">
        <v>3701075.4400000004</v>
      </c>
      <c r="I24" s="132">
        <v>2019377.47</v>
      </c>
      <c r="J24" s="132">
        <v>3365758</v>
      </c>
      <c r="K24" s="133">
        <v>0.66673048996629647</v>
      </c>
    </row>
    <row r="25" spans="1:11" x14ac:dyDescent="0.25">
      <c r="G25" s="134" t="s">
        <v>370</v>
      </c>
      <c r="H25" s="135">
        <v>253245105.32999995</v>
      </c>
      <c r="I25" s="135">
        <v>164044532.93000004</v>
      </c>
      <c r="J25" s="135">
        <v>148275953</v>
      </c>
      <c r="K25" s="136">
        <v>-9.6123775954963825E-2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opLeftCell="B1" workbookViewId="0">
      <selection activeCell="H6" sqref="H6"/>
    </sheetView>
  </sheetViews>
  <sheetFormatPr baseColWidth="10" defaultRowHeight="15" x14ac:dyDescent="0.25"/>
  <cols>
    <col min="1" max="1" width="43.140625" customWidth="1"/>
    <col min="2" max="3" width="34.85546875" bestFit="1" customWidth="1"/>
    <col min="4" max="4" width="26.5703125" bestFit="1" customWidth="1"/>
    <col min="5" max="5" width="18.85546875" bestFit="1" customWidth="1"/>
  </cols>
  <sheetData>
    <row r="1" spans="1:8" x14ac:dyDescent="0.25">
      <c r="A1" s="67" t="s">
        <v>387</v>
      </c>
      <c r="B1" t="s">
        <v>382</v>
      </c>
    </row>
    <row r="3" spans="1:8" x14ac:dyDescent="0.25">
      <c r="A3" s="67" t="s">
        <v>369</v>
      </c>
      <c r="B3" t="s">
        <v>391</v>
      </c>
      <c r="C3" t="s">
        <v>389</v>
      </c>
      <c r="D3" t="s">
        <v>392</v>
      </c>
      <c r="E3" t="s">
        <v>393</v>
      </c>
    </row>
    <row r="4" spans="1:8" x14ac:dyDescent="0.25">
      <c r="A4" s="68" t="s">
        <v>118</v>
      </c>
      <c r="B4" s="130">
        <v>2000000</v>
      </c>
      <c r="C4" s="130">
        <v>700000</v>
      </c>
      <c r="D4" s="130">
        <v>300000</v>
      </c>
      <c r="E4" s="129">
        <v>-0.5714285714285714</v>
      </c>
      <c r="G4" s="130"/>
      <c r="H4" s="130"/>
    </row>
    <row r="5" spans="1:8" x14ac:dyDescent="0.25">
      <c r="A5" s="68" t="s">
        <v>109</v>
      </c>
      <c r="B5" s="130">
        <v>2589398.5</v>
      </c>
      <c r="C5" s="130">
        <v>2135473</v>
      </c>
      <c r="D5" s="130">
        <v>2005953</v>
      </c>
      <c r="E5" s="129">
        <v>-6.0651668272087726E-2</v>
      </c>
      <c r="G5" s="130"/>
      <c r="H5" s="130"/>
    </row>
    <row r="6" spans="1:8" x14ac:dyDescent="0.25">
      <c r="A6" s="68" t="s">
        <v>123</v>
      </c>
      <c r="B6" s="130">
        <v>11254831</v>
      </c>
      <c r="C6" s="130">
        <v>9612088.9499999993</v>
      </c>
      <c r="D6" s="130">
        <v>5750000</v>
      </c>
      <c r="E6" s="129">
        <v>-0.40179496570305873</v>
      </c>
      <c r="G6" s="130"/>
      <c r="H6" s="130"/>
    </row>
    <row r="7" spans="1:8" x14ac:dyDescent="0.25">
      <c r="A7" s="68" t="s">
        <v>57</v>
      </c>
      <c r="B7" s="130">
        <v>10041529</v>
      </c>
      <c r="C7" s="130">
        <v>18596449.800000001</v>
      </c>
      <c r="D7" s="130">
        <v>4000000</v>
      </c>
      <c r="E7" s="129">
        <v>-0.78490518120291974</v>
      </c>
    </row>
    <row r="8" spans="1:8" x14ac:dyDescent="0.25">
      <c r="A8" s="68" t="s">
        <v>126</v>
      </c>
      <c r="B8" s="130">
        <v>2665681.86</v>
      </c>
      <c r="C8" s="130">
        <v>1723651.62</v>
      </c>
      <c r="D8" s="130">
        <v>538059</v>
      </c>
      <c r="E8" s="129">
        <v>-0.68783773138564974</v>
      </c>
    </row>
    <row r="9" spans="1:8" x14ac:dyDescent="0.25">
      <c r="A9" s="68" t="s">
        <v>122</v>
      </c>
      <c r="B9" s="130">
        <v>1425799.43</v>
      </c>
      <c r="C9" s="130">
        <v>356450</v>
      </c>
      <c r="D9" s="130">
        <v>1400000</v>
      </c>
      <c r="E9" s="129">
        <v>2.9276195819890587</v>
      </c>
    </row>
    <row r="10" spans="1:8" x14ac:dyDescent="0.25">
      <c r="A10" s="68" t="s">
        <v>125</v>
      </c>
      <c r="B10" s="130">
        <v>9861073.0099999998</v>
      </c>
      <c r="C10" s="130">
        <v>9579236.7400000002</v>
      </c>
      <c r="D10" s="130">
        <v>10879225</v>
      </c>
      <c r="E10" s="129">
        <v>0.13570896046149913</v>
      </c>
    </row>
    <row r="11" spans="1:8" x14ac:dyDescent="0.25">
      <c r="A11" s="68" t="s">
        <v>127</v>
      </c>
      <c r="B11" s="130">
        <v>38000</v>
      </c>
      <c r="C11" s="130">
        <v>10141731.949999999</v>
      </c>
      <c r="D11" s="130">
        <v>9009994</v>
      </c>
      <c r="E11" s="129">
        <v>-0.1115921773105036</v>
      </c>
    </row>
    <row r="12" spans="1:8" x14ac:dyDescent="0.25">
      <c r="A12" s="68" t="s">
        <v>121</v>
      </c>
      <c r="B12" s="130">
        <v>194636858.41999999</v>
      </c>
      <c r="C12" s="130">
        <v>96877116.400000021</v>
      </c>
      <c r="D12" s="130">
        <v>103084429</v>
      </c>
      <c r="E12" s="129">
        <v>6.4074085095290653E-2</v>
      </c>
    </row>
    <row r="13" spans="1:8" x14ac:dyDescent="0.25">
      <c r="A13" s="68" t="s">
        <v>117</v>
      </c>
      <c r="B13" s="130">
        <v>545277.6</v>
      </c>
      <c r="C13" s="130">
        <v>642305</v>
      </c>
      <c r="D13" s="130">
        <v>1500000</v>
      </c>
      <c r="E13" s="129">
        <v>1.3353391301640187</v>
      </c>
    </row>
    <row r="14" spans="1:8" x14ac:dyDescent="0.25">
      <c r="A14" s="68" t="s">
        <v>44</v>
      </c>
      <c r="B14" s="130">
        <v>3381620</v>
      </c>
      <c r="C14" s="130">
        <v>2925500</v>
      </c>
      <c r="D14" s="130">
        <v>0</v>
      </c>
      <c r="E14" s="129">
        <v>-1</v>
      </c>
    </row>
    <row r="15" spans="1:8" x14ac:dyDescent="0.25">
      <c r="A15" s="68" t="s">
        <v>128</v>
      </c>
      <c r="B15" s="130">
        <v>11103961.07</v>
      </c>
      <c r="C15" s="130">
        <v>8735152</v>
      </c>
      <c r="D15" s="130">
        <v>6442535</v>
      </c>
      <c r="E15" s="129">
        <v>-0.26245874141629133</v>
      </c>
    </row>
    <row r="16" spans="1:8" x14ac:dyDescent="0.25">
      <c r="A16" s="68" t="s">
        <v>120</v>
      </c>
      <c r="B16" s="130">
        <v>3701075.4400000004</v>
      </c>
      <c r="C16" s="130">
        <v>2019377.47</v>
      </c>
      <c r="D16" s="130">
        <v>3365758</v>
      </c>
      <c r="E16" s="129">
        <v>0.66673048996629647</v>
      </c>
    </row>
    <row r="17" spans="1:5" x14ac:dyDescent="0.25">
      <c r="A17" s="68" t="s">
        <v>370</v>
      </c>
      <c r="B17" s="130">
        <v>253245105.32999995</v>
      </c>
      <c r="C17" s="130">
        <v>164044532.93000004</v>
      </c>
      <c r="D17" s="130">
        <v>148275953</v>
      </c>
      <c r="E17" s="129">
        <v>-9.6123775954963825E-2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1"/>
  <sheetViews>
    <sheetView workbookViewId="0">
      <selection activeCell="F4" sqref="F4"/>
    </sheetView>
  </sheetViews>
  <sheetFormatPr baseColWidth="10" defaultRowHeight="12.75" x14ac:dyDescent="0.25"/>
  <cols>
    <col min="1" max="1" width="15" style="126" bestFit="1" customWidth="1"/>
    <col min="2" max="2" width="19.85546875" style="126" customWidth="1"/>
    <col min="3" max="3" width="40.28515625" style="126" customWidth="1"/>
    <col min="4" max="4" width="3.5703125" style="126" bestFit="1" customWidth="1"/>
    <col min="5" max="5" width="10.5703125" style="126" bestFit="1" customWidth="1"/>
    <col min="6" max="13" width="11.42578125" style="126"/>
    <col min="14" max="14" width="12.28515625" style="126" bestFit="1" customWidth="1"/>
    <col min="15" max="16384" width="11.42578125" style="126"/>
  </cols>
  <sheetData>
    <row r="1" spans="1:21" ht="63.75" x14ac:dyDescent="0.25">
      <c r="A1" s="118" t="s">
        <v>115</v>
      </c>
      <c r="B1" s="118" t="s">
        <v>116</v>
      </c>
      <c r="C1" s="118" t="s">
        <v>111</v>
      </c>
      <c r="D1" s="118" t="s">
        <v>388</v>
      </c>
      <c r="E1" s="118" t="s">
        <v>133</v>
      </c>
      <c r="F1" s="118" t="s">
        <v>138</v>
      </c>
      <c r="G1" s="119" t="s">
        <v>183</v>
      </c>
      <c r="H1" s="120" t="s">
        <v>184</v>
      </c>
      <c r="I1" s="120" t="s">
        <v>185</v>
      </c>
      <c r="J1" s="121" t="s">
        <v>132</v>
      </c>
      <c r="K1" s="122" t="s">
        <v>182</v>
      </c>
      <c r="L1" s="122" t="s">
        <v>134</v>
      </c>
      <c r="M1" s="123" t="s">
        <v>136</v>
      </c>
      <c r="N1" s="123" t="s">
        <v>135</v>
      </c>
      <c r="O1" s="120" t="s">
        <v>387</v>
      </c>
      <c r="P1" s="124" t="s">
        <v>266</v>
      </c>
      <c r="Q1" s="124" t="s">
        <v>267</v>
      </c>
      <c r="R1" s="124" t="s">
        <v>137</v>
      </c>
      <c r="S1" s="125" t="s">
        <v>374</v>
      </c>
      <c r="T1" s="125" t="s">
        <v>372</v>
      </c>
      <c r="U1" s="125" t="s">
        <v>373</v>
      </c>
    </row>
    <row r="2" spans="1:21" ht="38.25" x14ac:dyDescent="0.25">
      <c r="A2" s="97" t="s">
        <v>107</v>
      </c>
      <c r="B2" s="97" t="s">
        <v>117</v>
      </c>
      <c r="C2" s="98" t="s">
        <v>268</v>
      </c>
      <c r="D2" s="98">
        <v>1</v>
      </c>
      <c r="E2" s="99"/>
      <c r="F2" s="99" t="s">
        <v>157</v>
      </c>
      <c r="G2" s="99" t="str">
        <f>IF(ISBLANK(F2),IF(ISBLANK(R2),"","SI"),IF(H2&lt;&gt;"",IF(H2&gt;0,"SI",""),""))</f>
        <v>SI</v>
      </c>
      <c r="H2" s="100">
        <f>IF(ISBLANK(F2),"",IFERROR(VLOOKUP(F2,[1]REgaReportesMultiples!$A$2:$M$350,6,FALSE),""))</f>
        <v>545277.6</v>
      </c>
      <c r="I2" s="100">
        <f>IF(ISBLANK(F2),"",IFERROR(VLOOKUP(F2,[1]REgaReportesMultiples!$A$2:$M$350,9,FALSE),""))</f>
        <v>414381.03</v>
      </c>
      <c r="J2" s="102" t="str">
        <f>IF(ISBLANK(F2),IF(ISBLANK(R2),"","SI"),IF(L2&lt;&gt;"",IF(L2&gt;0,"SI",""),""))</f>
        <v>SI</v>
      </c>
      <c r="K2" s="101">
        <f>IF(ISBLANK(F2),"",IFERROR(VLOOKUP(F2,[2]REgaReportesMultiples!$A$2:$M$350,6,FALSE),""))</f>
        <v>642305</v>
      </c>
      <c r="L2" s="101">
        <f>IF(ISBLANK(F2),"",IFERROR(VLOOKUP(F2,[2]REgaReportesMultiples!$A$2:$M$350,9,FALSE),""))</f>
        <v>578575.46</v>
      </c>
      <c r="M2" s="102" t="str">
        <f t="shared" ref="M2:M65" si="0">IF(ISBLANK(F2),IF(ISBLANK(R2),"","SI"),IF(N2&lt;&gt;"",IF(N2&gt;0,"SI",""),""))</f>
        <v>SI</v>
      </c>
      <c r="N2" s="101">
        <f>IF(ISBLANK(F2),"",IF(ISERROR(VLOOKUP(F2,[3]REgaReportesMultiples!$A$2:$M$350,4,FALSE)),"",VLOOKUP(F2,[3]REgaReportesMultiples!$A$2:$M$350,4,FALSE)))</f>
        <v>1500000</v>
      </c>
      <c r="O2" s="100" t="str">
        <f>+IF(OR(N2&lt;&gt;0,N2&lt;&gt;""),"CUMPLIDO","NO CUMPLIDO")</f>
        <v>CUMPLIDO</v>
      </c>
      <c r="P2" s="102"/>
      <c r="Q2" s="102"/>
      <c r="R2" s="102"/>
      <c r="S2" s="102">
        <f>+IF(G2="SI",1,0)</f>
        <v>1</v>
      </c>
      <c r="T2" s="102">
        <f>+IF(J2="SI",1,0)</f>
        <v>1</v>
      </c>
      <c r="U2" s="102">
        <f>+IF(M2="SI",1,0)</f>
        <v>1</v>
      </c>
    </row>
    <row r="3" spans="1:21" ht="38.25" x14ac:dyDescent="0.25">
      <c r="A3" s="97" t="s">
        <v>107</v>
      </c>
      <c r="B3" s="97" t="s">
        <v>117</v>
      </c>
      <c r="C3" s="98" t="s">
        <v>269</v>
      </c>
      <c r="D3" s="98">
        <v>1</v>
      </c>
      <c r="E3" s="99"/>
      <c r="F3" s="99"/>
      <c r="G3" s="99" t="str">
        <f t="shared" ref="G3:G66" si="1">IF(ISBLANK(F3),IF(ISBLANK(R3),"","SI"),IF(H3&lt;&gt;"",IF(H3&gt;0,"SI",""),""))</f>
        <v/>
      </c>
      <c r="H3" s="100" t="str">
        <f>IF(ISBLANK(F3),"",IFERROR(VLOOKUP(F3,[1]REgaReportesMultiples!$A$2:$M$350,6,FALSE),""))</f>
        <v/>
      </c>
      <c r="I3" s="100" t="str">
        <f>IF(ISBLANK(F3),"",IFERROR(VLOOKUP(F3,[1]REgaReportesMultiples!$A$2:$M$350,9,FALSE),""))</f>
        <v/>
      </c>
      <c r="J3" s="102" t="str">
        <f t="shared" ref="J3:J66" si="2">IF(ISBLANK(F3),IF(ISBLANK(R3),"","SI"),IF(L3&lt;&gt;"",IF(L3&gt;0,"SI",""),""))</f>
        <v/>
      </c>
      <c r="K3" s="101" t="str">
        <f>IF(ISBLANK(F3),"",IFERROR(VLOOKUP(F3,[2]REgaReportesMultiples!$A$2:$M$350,6,FALSE),""))</f>
        <v/>
      </c>
      <c r="L3" s="101" t="str">
        <f>IF(ISBLANK(F3),"",IFERROR(VLOOKUP(F3,[2]REgaReportesMultiples!$A$2:$M$350,9,FALSE),""))</f>
        <v/>
      </c>
      <c r="M3" s="102" t="str">
        <f t="shared" si="0"/>
        <v/>
      </c>
      <c r="N3" s="101" t="str">
        <f>IF(ISBLANK(F3),"",IF(ISERROR(VLOOKUP(F3,[3]REgaReportesMultiples!$A$2:$M$350,4,FALSE)),"",VLOOKUP(F3,[3]REgaReportesMultiples!$A$2:$M$350,4,FALSE)))</f>
        <v/>
      </c>
      <c r="O3" s="100" t="s">
        <v>383</v>
      </c>
      <c r="P3" s="102"/>
      <c r="Q3" s="102"/>
      <c r="R3" s="102"/>
      <c r="S3" s="102">
        <f t="shared" ref="S3:S66" si="3">+IF(G3="SI",1,0)</f>
        <v>0</v>
      </c>
      <c r="T3" s="102">
        <f t="shared" ref="T3:T66" si="4">+IF(J3="SI",1,0)</f>
        <v>0</v>
      </c>
      <c r="U3" s="102">
        <f t="shared" ref="U3:U66" si="5">+IF(M3="SI",1,0)</f>
        <v>0</v>
      </c>
    </row>
    <row r="4" spans="1:21" ht="38.25" x14ac:dyDescent="0.25">
      <c r="A4" s="97" t="s">
        <v>107</v>
      </c>
      <c r="B4" s="97" t="s">
        <v>117</v>
      </c>
      <c r="C4" s="98" t="s">
        <v>270</v>
      </c>
      <c r="D4" s="98">
        <v>1</v>
      </c>
      <c r="E4" s="99"/>
      <c r="F4" s="99"/>
      <c r="G4" s="99" t="str">
        <f t="shared" si="1"/>
        <v/>
      </c>
      <c r="H4" s="100" t="str">
        <f>IF(ISBLANK(F4),"",IFERROR(VLOOKUP(F4,[1]REgaReportesMultiples!$A$2:$M$350,6,FALSE),""))</f>
        <v/>
      </c>
      <c r="I4" s="100" t="str">
        <f>IF(ISBLANK(F4),"",IFERROR(VLOOKUP(F4,[1]REgaReportesMultiples!$A$2:$M$350,9,FALSE),""))</f>
        <v/>
      </c>
      <c r="J4" s="102" t="str">
        <f t="shared" si="2"/>
        <v/>
      </c>
      <c r="K4" s="101" t="str">
        <f>IF(ISBLANK(F4),"",IFERROR(VLOOKUP(F4,[2]REgaReportesMultiples!$A$2:$M$350,6,FALSE),""))</f>
        <v/>
      </c>
      <c r="L4" s="101" t="str">
        <f>IF(ISBLANK(F4),"",IFERROR(VLOOKUP(F4,[2]REgaReportesMultiples!$A$2:$M$350,9,FALSE),""))</f>
        <v/>
      </c>
      <c r="M4" s="102" t="str">
        <f t="shared" si="0"/>
        <v/>
      </c>
      <c r="N4" s="101" t="str">
        <f>IF(ISBLANK(F4),"",IF(ISERROR(VLOOKUP(F4,[3]REgaReportesMultiples!$A$2:$M$350,4,FALSE)),"",VLOOKUP(F4,[3]REgaReportesMultiples!$A$2:$M$350,4,FALSE)))</f>
        <v/>
      </c>
      <c r="O4" s="100" t="s">
        <v>383</v>
      </c>
      <c r="P4" s="102"/>
      <c r="Q4" s="102"/>
      <c r="R4" s="102"/>
      <c r="S4" s="102">
        <f t="shared" si="3"/>
        <v>0</v>
      </c>
      <c r="T4" s="102">
        <f t="shared" si="4"/>
        <v>0</v>
      </c>
      <c r="U4" s="102">
        <f t="shared" si="5"/>
        <v>0</v>
      </c>
    </row>
    <row r="5" spans="1:21" ht="38.25" x14ac:dyDescent="0.25">
      <c r="A5" s="97" t="s">
        <v>107</v>
      </c>
      <c r="B5" s="97" t="s">
        <v>117</v>
      </c>
      <c r="C5" s="98" t="s">
        <v>271</v>
      </c>
      <c r="D5" s="98">
        <v>1</v>
      </c>
      <c r="E5" s="99"/>
      <c r="F5" s="99"/>
      <c r="G5" s="99" t="str">
        <f t="shared" si="1"/>
        <v/>
      </c>
      <c r="H5" s="100" t="str">
        <f>IF(ISBLANK(F5),"",IFERROR(VLOOKUP(F5,[1]REgaReportesMultiples!$A$2:$M$350,6,FALSE),""))</f>
        <v/>
      </c>
      <c r="I5" s="100" t="str">
        <f>IF(ISBLANK(F5),"",IFERROR(VLOOKUP(F5,[1]REgaReportesMultiples!$A$2:$M$350,9,FALSE),""))</f>
        <v/>
      </c>
      <c r="J5" s="102" t="str">
        <f t="shared" si="2"/>
        <v/>
      </c>
      <c r="K5" s="101" t="str">
        <f>IF(ISBLANK(F5),"",IFERROR(VLOOKUP(F5,[2]REgaReportesMultiples!$A$2:$M$350,6,FALSE),""))</f>
        <v/>
      </c>
      <c r="L5" s="101" t="str">
        <f>IF(ISBLANK(F5),"",IFERROR(VLOOKUP(F5,[2]REgaReportesMultiples!$A$2:$M$350,9,FALSE),""))</f>
        <v/>
      </c>
      <c r="M5" s="102" t="str">
        <f t="shared" si="0"/>
        <v/>
      </c>
      <c r="N5" s="101" t="str">
        <f>IF(ISBLANK(F5),"",IF(ISERROR(VLOOKUP(F5,[3]REgaReportesMultiples!$A$2:$M$350,4,FALSE)),"",VLOOKUP(F5,[3]REgaReportesMultiples!$A$2:$M$350,4,FALSE)))</f>
        <v/>
      </c>
      <c r="O5" s="100" t="s">
        <v>383</v>
      </c>
      <c r="P5" s="102"/>
      <c r="Q5" s="102"/>
      <c r="R5" s="102"/>
      <c r="S5" s="102">
        <f t="shared" si="3"/>
        <v>0</v>
      </c>
      <c r="T5" s="102">
        <f t="shared" si="4"/>
        <v>0</v>
      </c>
      <c r="U5" s="102">
        <f t="shared" si="5"/>
        <v>0</v>
      </c>
    </row>
    <row r="6" spans="1:21" ht="38.25" x14ac:dyDescent="0.25">
      <c r="A6" s="97" t="s">
        <v>107</v>
      </c>
      <c r="B6" s="97" t="s">
        <v>117</v>
      </c>
      <c r="C6" s="98" t="s">
        <v>272</v>
      </c>
      <c r="D6" s="98">
        <v>1</v>
      </c>
      <c r="E6" s="99"/>
      <c r="F6" s="99"/>
      <c r="G6" s="99" t="str">
        <f t="shared" si="1"/>
        <v/>
      </c>
      <c r="H6" s="100" t="str">
        <f>IF(ISBLANK(F6),"",IFERROR(VLOOKUP(F6,[1]REgaReportesMultiples!$A$2:$M$350,6,FALSE),""))</f>
        <v/>
      </c>
      <c r="I6" s="100" t="str">
        <f>IF(ISBLANK(F6),"",IFERROR(VLOOKUP(F6,[1]REgaReportesMultiples!$A$2:$M$350,9,FALSE),""))</f>
        <v/>
      </c>
      <c r="J6" s="102" t="str">
        <f t="shared" si="2"/>
        <v/>
      </c>
      <c r="K6" s="101" t="str">
        <f>IF(ISBLANK(F6),"",IFERROR(VLOOKUP(F6,[2]REgaReportesMultiples!$A$2:$M$350,6,FALSE),""))</f>
        <v/>
      </c>
      <c r="L6" s="101" t="str">
        <f>IF(ISBLANK(F6),"",IFERROR(VLOOKUP(F6,[2]REgaReportesMultiples!$A$2:$M$350,9,FALSE),""))</f>
        <v/>
      </c>
      <c r="M6" s="102" t="str">
        <f t="shared" si="0"/>
        <v/>
      </c>
      <c r="N6" s="101" t="str">
        <f>IF(ISBLANK(F6),"",IF(ISERROR(VLOOKUP(F6,[3]REgaReportesMultiples!$A$2:$M$350,4,FALSE)),"",VLOOKUP(F6,[3]REgaReportesMultiples!$A$2:$M$350,4,FALSE)))</f>
        <v/>
      </c>
      <c r="O6" s="100" t="s">
        <v>383</v>
      </c>
      <c r="P6" s="102"/>
      <c r="Q6" s="102"/>
      <c r="R6" s="102"/>
      <c r="S6" s="102">
        <f t="shared" si="3"/>
        <v>0</v>
      </c>
      <c r="T6" s="102">
        <f t="shared" si="4"/>
        <v>0</v>
      </c>
      <c r="U6" s="102">
        <f t="shared" si="5"/>
        <v>0</v>
      </c>
    </row>
    <row r="7" spans="1:21" x14ac:dyDescent="0.25">
      <c r="A7" s="97" t="s">
        <v>107</v>
      </c>
      <c r="B7" s="97" t="s">
        <v>118</v>
      </c>
      <c r="C7" s="98" t="s">
        <v>100</v>
      </c>
      <c r="D7" s="98">
        <v>1</v>
      </c>
      <c r="E7" s="99" t="s">
        <v>131</v>
      </c>
      <c r="F7" s="127" t="s">
        <v>186</v>
      </c>
      <c r="G7" s="99" t="str">
        <f t="shared" si="1"/>
        <v>SI</v>
      </c>
      <c r="H7" s="100">
        <f>IF(ISBLANK(F7),"",IFERROR(VLOOKUP(F7,[1]REgaReportesMultiples!$A$2:$M$350,6,FALSE),""))</f>
        <v>2000000</v>
      </c>
      <c r="I7" s="100">
        <f>IF(ISBLANK(F7),"",IFERROR(VLOOKUP(F7,[1]REgaReportesMultiples!$A$2:$M$350,9,FALSE),""))</f>
        <v>2000000</v>
      </c>
      <c r="J7" s="102" t="str">
        <f t="shared" si="2"/>
        <v>SI</v>
      </c>
      <c r="K7" s="101">
        <f>IF(ISBLANK(F7),"",IFERROR(VLOOKUP(F7,[2]REgaReportesMultiples!$A$2:$M$350,6,FALSE),""))</f>
        <v>700000</v>
      </c>
      <c r="L7" s="101">
        <f>IF(ISBLANK(F7),"",IFERROR(VLOOKUP(F7,[2]REgaReportesMultiples!$A$2:$M$350,9,FALSE),""))</f>
        <v>700000</v>
      </c>
      <c r="M7" s="102" t="str">
        <f t="shared" si="0"/>
        <v>SI</v>
      </c>
      <c r="N7" s="101">
        <f>IF(ISBLANK(F7),"",IF(ISERROR(VLOOKUP(F7,[3]REgaReportesMultiples!$A$2:$M$350,4,FALSE)),"",VLOOKUP(F7,[3]REgaReportesMultiples!$A$2:$M$350,4,FALSE)))</f>
        <v>300000</v>
      </c>
      <c r="O7" s="100" t="str">
        <f t="shared" ref="O7:O70" si="6">+IF(OR(N7&lt;&gt;0,N7&lt;&gt;""),"CUMPLIDO","NO CUMPLIDO")</f>
        <v>CUMPLIDO</v>
      </c>
      <c r="P7" s="102"/>
      <c r="Q7" s="102" t="s">
        <v>131</v>
      </c>
      <c r="R7" s="102"/>
      <c r="S7" s="102">
        <f t="shared" si="3"/>
        <v>1</v>
      </c>
      <c r="T7" s="102">
        <f t="shared" si="4"/>
        <v>1</v>
      </c>
      <c r="U7" s="102">
        <f t="shared" si="5"/>
        <v>1</v>
      </c>
    </row>
    <row r="8" spans="1:21" ht="25.5" x14ac:dyDescent="0.25">
      <c r="A8" s="97" t="s">
        <v>107</v>
      </c>
      <c r="B8" s="97" t="s">
        <v>118</v>
      </c>
      <c r="C8" s="98" t="s">
        <v>273</v>
      </c>
      <c r="D8" s="98">
        <v>1</v>
      </c>
      <c r="E8" s="99" t="s">
        <v>131</v>
      </c>
      <c r="F8" s="99"/>
      <c r="G8" s="99" t="str">
        <f t="shared" si="1"/>
        <v/>
      </c>
      <c r="H8" s="100" t="str">
        <f>IF(ISBLANK(F8),"",IFERROR(VLOOKUP(F8,[1]REgaReportesMultiples!$A$2:$M$350,6,FALSE),""))</f>
        <v/>
      </c>
      <c r="I8" s="100" t="str">
        <f>IF(ISBLANK(F8),"",IFERROR(VLOOKUP(F8,[1]REgaReportesMultiples!$A$2:$M$350,9,FALSE),""))</f>
        <v/>
      </c>
      <c r="J8" s="102" t="str">
        <f t="shared" si="2"/>
        <v/>
      </c>
      <c r="K8" s="101" t="str">
        <f>IF(ISBLANK(F8),"",IFERROR(VLOOKUP(F8,[2]REgaReportesMultiples!$A$2:$M$350,6,FALSE),""))</f>
        <v/>
      </c>
      <c r="L8" s="101" t="str">
        <f>IF(ISBLANK(F8),"",IFERROR(VLOOKUP(F8,[2]REgaReportesMultiples!$A$2:$M$350,9,FALSE),""))</f>
        <v/>
      </c>
      <c r="M8" s="102" t="str">
        <f t="shared" si="0"/>
        <v/>
      </c>
      <c r="N8" s="101" t="str">
        <f>IF(ISBLANK(F8),"",IF(ISERROR(VLOOKUP(F8,[3]REgaReportesMultiples!$A$2:$M$350,4,FALSE)),"",VLOOKUP(F8,[3]REgaReportesMultiples!$A$2:$M$350,4,FALSE)))</f>
        <v/>
      </c>
      <c r="O8" s="100" t="s">
        <v>383</v>
      </c>
      <c r="P8" s="102"/>
      <c r="Q8" s="102" t="s">
        <v>131</v>
      </c>
      <c r="R8" s="102"/>
      <c r="S8" s="102">
        <f t="shared" si="3"/>
        <v>0</v>
      </c>
      <c r="T8" s="102">
        <f t="shared" si="4"/>
        <v>0</v>
      </c>
      <c r="U8" s="102">
        <f t="shared" si="5"/>
        <v>0</v>
      </c>
    </row>
    <row r="9" spans="1:21" ht="25.5" x14ac:dyDescent="0.25">
      <c r="A9" s="97" t="s">
        <v>107</v>
      </c>
      <c r="B9" s="97" t="s">
        <v>118</v>
      </c>
      <c r="C9" s="98" t="s">
        <v>102</v>
      </c>
      <c r="D9" s="98">
        <v>1</v>
      </c>
      <c r="E9" s="99" t="s">
        <v>131</v>
      </c>
      <c r="F9" s="99"/>
      <c r="G9" s="99" t="str">
        <f t="shared" si="1"/>
        <v/>
      </c>
      <c r="H9" s="100" t="str">
        <f>IF(ISBLANK(F9),"",IFERROR(VLOOKUP(F9,[1]REgaReportesMultiples!$A$2:$M$350,6,FALSE),""))</f>
        <v/>
      </c>
      <c r="I9" s="100" t="str">
        <f>IF(ISBLANK(F9),"",IFERROR(VLOOKUP(F9,[1]REgaReportesMultiples!$A$2:$M$350,9,FALSE),""))</f>
        <v/>
      </c>
      <c r="J9" s="102" t="str">
        <f t="shared" si="2"/>
        <v/>
      </c>
      <c r="K9" s="101" t="str">
        <f>IF(ISBLANK(F9),"",IFERROR(VLOOKUP(F9,[2]REgaReportesMultiples!$A$2:$M$350,6,FALSE),""))</f>
        <v/>
      </c>
      <c r="L9" s="101" t="str">
        <f>IF(ISBLANK(F9),"",IFERROR(VLOOKUP(F9,[2]REgaReportesMultiples!$A$2:$M$350,9,FALSE),""))</f>
        <v/>
      </c>
      <c r="M9" s="102" t="str">
        <f t="shared" si="0"/>
        <v/>
      </c>
      <c r="N9" s="101" t="str">
        <f>IF(ISBLANK(F9),"",IF(ISERROR(VLOOKUP(F9,[3]REgaReportesMultiples!$A$2:$M$350,4,FALSE)),"",VLOOKUP(F9,[3]REgaReportesMultiples!$A$2:$M$350,4,FALSE)))</f>
        <v/>
      </c>
      <c r="O9" s="100" t="s">
        <v>383</v>
      </c>
      <c r="P9" s="102"/>
      <c r="Q9" s="102" t="s">
        <v>131</v>
      </c>
      <c r="R9" s="102"/>
      <c r="S9" s="102">
        <f t="shared" si="3"/>
        <v>0</v>
      </c>
      <c r="T9" s="102">
        <f t="shared" si="4"/>
        <v>0</v>
      </c>
      <c r="U9" s="102">
        <f t="shared" si="5"/>
        <v>0</v>
      </c>
    </row>
    <row r="10" spans="1:21" ht="51" x14ac:dyDescent="0.25">
      <c r="A10" s="97" t="s">
        <v>107</v>
      </c>
      <c r="B10" s="97" t="s">
        <v>119</v>
      </c>
      <c r="C10" s="98" t="s">
        <v>274</v>
      </c>
      <c r="D10" s="98">
        <v>1</v>
      </c>
      <c r="E10" s="99"/>
      <c r="F10" s="99"/>
      <c r="G10" s="99" t="str">
        <f t="shared" si="1"/>
        <v/>
      </c>
      <c r="H10" s="100" t="str">
        <f>IF(ISBLANK(F10),"",IFERROR(VLOOKUP(F10,[1]REgaReportesMultiples!$A$2:$M$350,6,FALSE),""))</f>
        <v/>
      </c>
      <c r="I10" s="100" t="str">
        <f>IF(ISBLANK(F10),"",IFERROR(VLOOKUP(F10,[1]REgaReportesMultiples!$A$2:$M$350,9,FALSE),""))</f>
        <v/>
      </c>
      <c r="J10" s="102" t="str">
        <f t="shared" si="2"/>
        <v/>
      </c>
      <c r="K10" s="101" t="str">
        <f>IF(ISBLANK(F10),"",IFERROR(VLOOKUP(F10,[2]REgaReportesMultiples!$A$2:$M$350,6,FALSE),""))</f>
        <v/>
      </c>
      <c r="L10" s="101" t="str">
        <f>IF(ISBLANK(F10),"",IFERROR(VLOOKUP(F10,[2]REgaReportesMultiples!$A$2:$M$350,9,FALSE),""))</f>
        <v/>
      </c>
      <c r="M10" s="102" t="str">
        <f t="shared" si="0"/>
        <v/>
      </c>
      <c r="N10" s="101" t="str">
        <f>IF(ISBLANK(F10),"",IF(ISERROR(VLOOKUP(F10,[3]REgaReportesMultiples!$A$2:$M$350,4,FALSE)),"",VLOOKUP(F10,[3]REgaReportesMultiples!$A$2:$M$350,4,FALSE)))</f>
        <v/>
      </c>
      <c r="O10" s="100" t="s">
        <v>383</v>
      </c>
      <c r="P10" s="102"/>
      <c r="Q10" s="102"/>
      <c r="R10" s="102"/>
      <c r="S10" s="102">
        <f t="shared" si="3"/>
        <v>0</v>
      </c>
      <c r="T10" s="102">
        <f t="shared" si="4"/>
        <v>0</v>
      </c>
      <c r="U10" s="102">
        <f t="shared" si="5"/>
        <v>0</v>
      </c>
    </row>
    <row r="11" spans="1:21" ht="25.5" x14ac:dyDescent="0.25">
      <c r="A11" s="97" t="s">
        <v>107</v>
      </c>
      <c r="B11" s="97" t="s">
        <v>119</v>
      </c>
      <c r="C11" s="98" t="s">
        <v>275</v>
      </c>
      <c r="D11" s="98">
        <v>1</v>
      </c>
      <c r="E11" s="99"/>
      <c r="F11" s="99"/>
      <c r="G11" s="99" t="str">
        <f t="shared" si="1"/>
        <v/>
      </c>
      <c r="H11" s="100" t="str">
        <f>IF(ISBLANK(F11),"",IFERROR(VLOOKUP(F11,[1]REgaReportesMultiples!$A$2:$M$350,6,FALSE),""))</f>
        <v/>
      </c>
      <c r="I11" s="100" t="str">
        <f>IF(ISBLANK(F11),"",IFERROR(VLOOKUP(F11,[1]REgaReportesMultiples!$A$2:$M$350,9,FALSE),""))</f>
        <v/>
      </c>
      <c r="J11" s="102" t="str">
        <f t="shared" si="2"/>
        <v/>
      </c>
      <c r="K11" s="101" t="str">
        <f>IF(ISBLANK(F11),"",IFERROR(VLOOKUP(F11,[2]REgaReportesMultiples!$A$2:$M$350,6,FALSE),""))</f>
        <v/>
      </c>
      <c r="L11" s="101" t="str">
        <f>IF(ISBLANK(F11),"",IFERROR(VLOOKUP(F11,[2]REgaReportesMultiples!$A$2:$M$350,9,FALSE),""))</f>
        <v/>
      </c>
      <c r="M11" s="102" t="str">
        <f t="shared" si="0"/>
        <v/>
      </c>
      <c r="N11" s="101" t="str">
        <f>IF(ISBLANK(F11),"",IF(ISERROR(VLOOKUP(F11,[3]REgaReportesMultiples!$A$2:$M$350,4,FALSE)),"",VLOOKUP(F11,[3]REgaReportesMultiples!$A$2:$M$350,4,FALSE)))</f>
        <v/>
      </c>
      <c r="O11" s="100" t="s">
        <v>383</v>
      </c>
      <c r="P11" s="102"/>
      <c r="Q11" s="102"/>
      <c r="R11" s="102"/>
      <c r="S11" s="102">
        <f t="shared" si="3"/>
        <v>0</v>
      </c>
      <c r="T11" s="102">
        <f t="shared" si="4"/>
        <v>0</v>
      </c>
      <c r="U11" s="102">
        <f t="shared" si="5"/>
        <v>0</v>
      </c>
    </row>
    <row r="12" spans="1:21" ht="25.5" x14ac:dyDescent="0.25">
      <c r="A12" s="97" t="s">
        <v>107</v>
      </c>
      <c r="B12" s="97" t="s">
        <v>119</v>
      </c>
      <c r="C12" s="98" t="s">
        <v>276</v>
      </c>
      <c r="D12" s="98">
        <v>1</v>
      </c>
      <c r="E12" s="99"/>
      <c r="F12" s="99"/>
      <c r="G12" s="99" t="str">
        <f t="shared" si="1"/>
        <v/>
      </c>
      <c r="H12" s="100" t="str">
        <f>IF(ISBLANK(F12),"",IFERROR(VLOOKUP(F12,[1]REgaReportesMultiples!$A$2:$M$350,6,FALSE),""))</f>
        <v/>
      </c>
      <c r="I12" s="100" t="str">
        <f>IF(ISBLANK(F12),"",IFERROR(VLOOKUP(F12,[1]REgaReportesMultiples!$A$2:$M$350,9,FALSE),""))</f>
        <v/>
      </c>
      <c r="J12" s="102" t="str">
        <f t="shared" si="2"/>
        <v/>
      </c>
      <c r="K12" s="101" t="str">
        <f>IF(ISBLANK(F12),"",IFERROR(VLOOKUP(F12,[2]REgaReportesMultiples!$A$2:$M$350,6,FALSE),""))</f>
        <v/>
      </c>
      <c r="L12" s="101" t="str">
        <f>IF(ISBLANK(F12),"",IFERROR(VLOOKUP(F12,[2]REgaReportesMultiples!$A$2:$M$350,9,FALSE),""))</f>
        <v/>
      </c>
      <c r="M12" s="102" t="str">
        <f t="shared" si="0"/>
        <v/>
      </c>
      <c r="N12" s="101" t="str">
        <f>IF(ISBLANK(F12),"",IF(ISERROR(VLOOKUP(F12,[3]REgaReportesMultiples!$A$2:$M$350,4,FALSE)),"",VLOOKUP(F12,[3]REgaReportesMultiples!$A$2:$M$350,4,FALSE)))</f>
        <v/>
      </c>
      <c r="O12" s="100" t="s">
        <v>383</v>
      </c>
      <c r="P12" s="102"/>
      <c r="Q12" s="102"/>
      <c r="R12" s="102"/>
      <c r="S12" s="102">
        <f t="shared" si="3"/>
        <v>0</v>
      </c>
      <c r="T12" s="102">
        <f t="shared" si="4"/>
        <v>0</v>
      </c>
      <c r="U12" s="102">
        <f t="shared" si="5"/>
        <v>0</v>
      </c>
    </row>
    <row r="13" spans="1:21" ht="25.5" x14ac:dyDescent="0.25">
      <c r="A13" s="97" t="s">
        <v>107</v>
      </c>
      <c r="B13" s="97" t="s">
        <v>119</v>
      </c>
      <c r="C13" s="98" t="s">
        <v>277</v>
      </c>
      <c r="D13" s="98">
        <v>1</v>
      </c>
      <c r="E13" s="99"/>
      <c r="F13" s="99"/>
      <c r="G13" s="99" t="str">
        <f t="shared" si="1"/>
        <v/>
      </c>
      <c r="H13" s="100" t="str">
        <f>IF(ISBLANK(F13),"",IFERROR(VLOOKUP(F13,[1]REgaReportesMultiples!$A$2:$M$350,6,FALSE),""))</f>
        <v/>
      </c>
      <c r="I13" s="100" t="str">
        <f>IF(ISBLANK(F13),"",IFERROR(VLOOKUP(F13,[1]REgaReportesMultiples!$A$2:$M$350,9,FALSE),""))</f>
        <v/>
      </c>
      <c r="J13" s="102" t="str">
        <f t="shared" si="2"/>
        <v/>
      </c>
      <c r="K13" s="101" t="str">
        <f>IF(ISBLANK(F13),"",IFERROR(VLOOKUP(F13,[2]REgaReportesMultiples!$A$2:$M$350,6,FALSE),""))</f>
        <v/>
      </c>
      <c r="L13" s="101" t="str">
        <f>IF(ISBLANK(F13),"",IFERROR(VLOOKUP(F13,[2]REgaReportesMultiples!$A$2:$M$350,9,FALSE),""))</f>
        <v/>
      </c>
      <c r="M13" s="102" t="str">
        <f t="shared" si="0"/>
        <v/>
      </c>
      <c r="N13" s="101" t="str">
        <f>IF(ISBLANK(F13),"",IF(ISERROR(VLOOKUP(F13,[3]REgaReportesMultiples!$A$2:$M$350,4,FALSE)),"",VLOOKUP(F13,[3]REgaReportesMultiples!$A$2:$M$350,4,FALSE)))</f>
        <v/>
      </c>
      <c r="O13" s="100" t="s">
        <v>383</v>
      </c>
      <c r="P13" s="102"/>
      <c r="Q13" s="102"/>
      <c r="R13" s="102"/>
      <c r="S13" s="102">
        <f t="shared" si="3"/>
        <v>0</v>
      </c>
      <c r="T13" s="102">
        <f t="shared" si="4"/>
        <v>0</v>
      </c>
      <c r="U13" s="102">
        <f t="shared" si="5"/>
        <v>0</v>
      </c>
    </row>
    <row r="14" spans="1:21" ht="51" x14ac:dyDescent="0.25">
      <c r="A14" s="97" t="s">
        <v>107</v>
      </c>
      <c r="B14" s="97" t="s">
        <v>119</v>
      </c>
      <c r="C14" s="98" t="s">
        <v>278</v>
      </c>
      <c r="D14" s="98">
        <v>1</v>
      </c>
      <c r="E14" s="99"/>
      <c r="F14" s="99"/>
      <c r="G14" s="99" t="str">
        <f t="shared" si="1"/>
        <v/>
      </c>
      <c r="H14" s="100" t="str">
        <f>IF(ISBLANK(F14),"",IFERROR(VLOOKUP(F14,[1]REgaReportesMultiples!$A$2:$M$350,6,FALSE),""))</f>
        <v/>
      </c>
      <c r="I14" s="100" t="str">
        <f>IF(ISBLANK(F14),"",IFERROR(VLOOKUP(F14,[1]REgaReportesMultiples!$A$2:$M$350,9,FALSE),""))</f>
        <v/>
      </c>
      <c r="J14" s="102" t="str">
        <f t="shared" si="2"/>
        <v/>
      </c>
      <c r="K14" s="101" t="str">
        <f>IF(ISBLANK(F14),"",IFERROR(VLOOKUP(F14,[2]REgaReportesMultiples!$A$2:$M$350,6,FALSE),""))</f>
        <v/>
      </c>
      <c r="L14" s="101" t="str">
        <f>IF(ISBLANK(F14),"",IFERROR(VLOOKUP(F14,[2]REgaReportesMultiples!$A$2:$M$350,9,FALSE),""))</f>
        <v/>
      </c>
      <c r="M14" s="102" t="str">
        <f t="shared" si="0"/>
        <v/>
      </c>
      <c r="N14" s="101" t="str">
        <f>IF(ISBLANK(F14),"",IF(ISERROR(VLOOKUP(F14,[3]REgaReportesMultiples!$A$2:$M$350,4,FALSE)),"",VLOOKUP(F14,[3]REgaReportesMultiples!$A$2:$M$350,4,FALSE)))</f>
        <v/>
      </c>
      <c r="O14" s="100" t="s">
        <v>383</v>
      </c>
      <c r="P14" s="102"/>
      <c r="Q14" s="102"/>
      <c r="R14" s="102"/>
      <c r="S14" s="102">
        <f t="shared" si="3"/>
        <v>0</v>
      </c>
      <c r="T14" s="102">
        <f t="shared" si="4"/>
        <v>0</v>
      </c>
      <c r="U14" s="102">
        <f t="shared" si="5"/>
        <v>0</v>
      </c>
    </row>
    <row r="15" spans="1:21" ht="25.5" x14ac:dyDescent="0.25">
      <c r="A15" s="97" t="s">
        <v>107</v>
      </c>
      <c r="B15" s="97" t="s">
        <v>119</v>
      </c>
      <c r="C15" s="98" t="s">
        <v>279</v>
      </c>
      <c r="D15" s="98">
        <v>1</v>
      </c>
      <c r="E15" s="99"/>
      <c r="F15" s="99"/>
      <c r="G15" s="99" t="str">
        <f t="shared" si="1"/>
        <v/>
      </c>
      <c r="H15" s="100" t="str">
        <f>IF(ISBLANK(F15),"",IFERROR(VLOOKUP(F15,[1]REgaReportesMultiples!$A$2:$M$350,6,FALSE),""))</f>
        <v/>
      </c>
      <c r="I15" s="100" t="str">
        <f>IF(ISBLANK(F15),"",IFERROR(VLOOKUP(F15,[1]REgaReportesMultiples!$A$2:$M$350,9,FALSE),""))</f>
        <v/>
      </c>
      <c r="J15" s="102" t="str">
        <f t="shared" si="2"/>
        <v/>
      </c>
      <c r="K15" s="101" t="str">
        <f>IF(ISBLANK(F15),"",IFERROR(VLOOKUP(F15,[2]REgaReportesMultiples!$A$2:$M$350,6,FALSE),""))</f>
        <v/>
      </c>
      <c r="L15" s="101" t="str">
        <f>IF(ISBLANK(F15),"",IFERROR(VLOOKUP(F15,[2]REgaReportesMultiples!$A$2:$M$350,9,FALSE),""))</f>
        <v/>
      </c>
      <c r="M15" s="102" t="str">
        <f t="shared" si="0"/>
        <v/>
      </c>
      <c r="N15" s="101" t="str">
        <f>IF(ISBLANK(F15),"",IF(ISERROR(VLOOKUP(F15,[3]REgaReportesMultiples!$A$2:$M$350,4,FALSE)),"",VLOOKUP(F15,[3]REgaReportesMultiples!$A$2:$M$350,4,FALSE)))</f>
        <v/>
      </c>
      <c r="O15" s="100" t="s">
        <v>383</v>
      </c>
      <c r="P15" s="102"/>
      <c r="Q15" s="102"/>
      <c r="R15" s="102"/>
      <c r="S15" s="102">
        <f t="shared" si="3"/>
        <v>0</v>
      </c>
      <c r="T15" s="102">
        <f t="shared" si="4"/>
        <v>0</v>
      </c>
      <c r="U15" s="102">
        <f t="shared" si="5"/>
        <v>0</v>
      </c>
    </row>
    <row r="16" spans="1:21" ht="51" x14ac:dyDescent="0.25">
      <c r="A16" s="97" t="s">
        <v>107</v>
      </c>
      <c r="B16" s="97" t="s">
        <v>120</v>
      </c>
      <c r="C16" s="98" t="s">
        <v>108</v>
      </c>
      <c r="D16" s="98">
        <v>1</v>
      </c>
      <c r="E16" s="99"/>
      <c r="F16" s="99" t="s">
        <v>140</v>
      </c>
      <c r="G16" s="99" t="str">
        <f t="shared" si="1"/>
        <v>SI</v>
      </c>
      <c r="H16" s="100">
        <f>IF(ISBLANK(F16),"",IFERROR(VLOOKUP(F16,[1]REgaReportesMultiples!$A$2:$M$350,6,FALSE),""))</f>
        <v>2187178.33</v>
      </c>
      <c r="I16" s="100">
        <f>IF(ISBLANK(F16),"",IFERROR(VLOOKUP(F16,[1]REgaReportesMultiples!$A$2:$M$350,9,FALSE),""))</f>
        <v>2010890.36</v>
      </c>
      <c r="J16" s="102" t="str">
        <f t="shared" si="2"/>
        <v>SI</v>
      </c>
      <c r="K16" s="101">
        <f>IF(ISBLANK(F16),"",IFERROR(VLOOKUP(F16,[2]REgaReportesMultiples!$A$2:$M$350,6,FALSE),""))</f>
        <v>2019377.47</v>
      </c>
      <c r="L16" s="101">
        <f>IF(ISBLANK(F16),"",IFERROR(VLOOKUP(F16,[2]REgaReportesMultiples!$A$2:$M$350,9,FALSE),""))</f>
        <v>1836605.19</v>
      </c>
      <c r="M16" s="102" t="str">
        <f t="shared" si="0"/>
        <v>SI</v>
      </c>
      <c r="N16" s="101">
        <f>IF(ISBLANK(F16),"",IF(ISERROR(VLOOKUP(F16,[3]REgaReportesMultiples!$A$2:$M$350,4,FALSE)),"",VLOOKUP(F16,[3]REgaReportesMultiples!$A$2:$M$350,4,FALSE)))</f>
        <v>1365758</v>
      </c>
      <c r="O16" s="100" t="str">
        <f t="shared" si="6"/>
        <v>CUMPLIDO</v>
      </c>
      <c r="P16" s="102"/>
      <c r="Q16" s="102"/>
      <c r="R16" s="102"/>
      <c r="S16" s="102">
        <f t="shared" si="3"/>
        <v>1</v>
      </c>
      <c r="T16" s="102">
        <f t="shared" si="4"/>
        <v>1</v>
      </c>
      <c r="U16" s="102">
        <f t="shared" si="5"/>
        <v>1</v>
      </c>
    </row>
    <row r="17" spans="1:21" ht="25.5" x14ac:dyDescent="0.25">
      <c r="A17" s="97" t="s">
        <v>107</v>
      </c>
      <c r="B17" s="97" t="s">
        <v>120</v>
      </c>
      <c r="C17" s="98" t="s">
        <v>106</v>
      </c>
      <c r="D17" s="98">
        <v>1</v>
      </c>
      <c r="E17" s="99" t="s">
        <v>131</v>
      </c>
      <c r="F17" s="99"/>
      <c r="G17" s="99" t="str">
        <f t="shared" si="1"/>
        <v/>
      </c>
      <c r="H17" s="100" t="str">
        <f>IF(ISBLANK(F17),"",IFERROR(VLOOKUP(F17,[1]REgaReportesMultiples!$A$2:$M$350,6,FALSE),""))</f>
        <v/>
      </c>
      <c r="I17" s="100" t="str">
        <f>IF(ISBLANK(F17),"",IFERROR(VLOOKUP(F17,[1]REgaReportesMultiples!$A$2:$M$350,9,FALSE),""))</f>
        <v/>
      </c>
      <c r="J17" s="102" t="str">
        <f t="shared" si="2"/>
        <v/>
      </c>
      <c r="K17" s="101" t="str">
        <f>IF(ISBLANK(F17),"",IFERROR(VLOOKUP(F17,[2]REgaReportesMultiples!$A$2:$M$350,6,FALSE),""))</f>
        <v/>
      </c>
      <c r="L17" s="101" t="str">
        <f>IF(ISBLANK(F17),"",IFERROR(VLOOKUP(F17,[2]REgaReportesMultiples!$A$2:$M$350,9,FALSE),""))</f>
        <v/>
      </c>
      <c r="M17" s="102" t="str">
        <f t="shared" si="0"/>
        <v/>
      </c>
      <c r="N17" s="101" t="str">
        <f>IF(ISBLANK(F17),"",IF(ISERROR(VLOOKUP(F17,[3]REgaReportesMultiples!$A$2:$M$350,4,FALSE)),"",VLOOKUP(F17,[3]REgaReportesMultiples!$A$2:$M$350,4,FALSE)))</f>
        <v/>
      </c>
      <c r="O17" s="100" t="s">
        <v>383</v>
      </c>
      <c r="P17" s="102"/>
      <c r="Q17" s="102"/>
      <c r="R17" s="102"/>
      <c r="S17" s="102">
        <f t="shared" si="3"/>
        <v>0</v>
      </c>
      <c r="T17" s="102">
        <f t="shared" si="4"/>
        <v>0</v>
      </c>
      <c r="U17" s="102">
        <f t="shared" si="5"/>
        <v>0</v>
      </c>
    </row>
    <row r="18" spans="1:21" ht="25.5" x14ac:dyDescent="0.25">
      <c r="A18" s="97" t="s">
        <v>107</v>
      </c>
      <c r="B18" s="97" t="s">
        <v>120</v>
      </c>
      <c r="C18" s="98" t="s">
        <v>280</v>
      </c>
      <c r="D18" s="98">
        <v>1</v>
      </c>
      <c r="E18" s="99"/>
      <c r="F18" s="99"/>
      <c r="G18" s="99" t="str">
        <f t="shared" si="1"/>
        <v/>
      </c>
      <c r="H18" s="100" t="str">
        <f>IF(ISBLANK(F18),"",IFERROR(VLOOKUP(F18,[1]REgaReportesMultiples!$A$2:$M$350,6,FALSE),""))</f>
        <v/>
      </c>
      <c r="I18" s="100" t="str">
        <f>IF(ISBLANK(F18),"",IFERROR(VLOOKUP(F18,[1]REgaReportesMultiples!$A$2:$M$350,9,FALSE),""))</f>
        <v/>
      </c>
      <c r="J18" s="102" t="str">
        <f t="shared" si="2"/>
        <v/>
      </c>
      <c r="K18" s="101" t="str">
        <f>IF(ISBLANK(F18),"",IFERROR(VLOOKUP(F18,[2]REgaReportesMultiples!$A$2:$M$350,6,FALSE),""))</f>
        <v/>
      </c>
      <c r="L18" s="101" t="str">
        <f>IF(ISBLANK(F18),"",IFERROR(VLOOKUP(F18,[2]REgaReportesMultiples!$A$2:$M$350,9,FALSE),""))</f>
        <v/>
      </c>
      <c r="M18" s="102" t="str">
        <f t="shared" si="0"/>
        <v/>
      </c>
      <c r="N18" s="101" t="str">
        <f>IF(ISBLANK(F18),"",IF(ISERROR(VLOOKUP(F18,[3]REgaReportesMultiples!$A$2:$M$350,4,FALSE)),"",VLOOKUP(F18,[3]REgaReportesMultiples!$A$2:$M$350,4,FALSE)))</f>
        <v/>
      </c>
      <c r="O18" s="100" t="s">
        <v>383</v>
      </c>
      <c r="P18" s="102"/>
      <c r="Q18" s="102"/>
      <c r="R18" s="102"/>
      <c r="S18" s="102">
        <f t="shared" si="3"/>
        <v>0</v>
      </c>
      <c r="T18" s="102">
        <f t="shared" si="4"/>
        <v>0</v>
      </c>
      <c r="U18" s="102">
        <f t="shared" si="5"/>
        <v>0</v>
      </c>
    </row>
    <row r="19" spans="1:21" ht="25.5" x14ac:dyDescent="0.25">
      <c r="A19" s="97" t="s">
        <v>107</v>
      </c>
      <c r="B19" s="97" t="s">
        <v>120</v>
      </c>
      <c r="C19" s="98" t="s">
        <v>281</v>
      </c>
      <c r="D19" s="98">
        <v>1</v>
      </c>
      <c r="E19" s="99"/>
      <c r="F19" s="99"/>
      <c r="G19" s="99" t="str">
        <f t="shared" si="1"/>
        <v/>
      </c>
      <c r="H19" s="100" t="str">
        <f>IF(ISBLANK(F19),"",IFERROR(VLOOKUP(F19,[1]REgaReportesMultiples!$A$2:$M$350,6,FALSE),""))</f>
        <v/>
      </c>
      <c r="I19" s="100" t="str">
        <f>IF(ISBLANK(F19),"",IFERROR(VLOOKUP(F19,[1]REgaReportesMultiples!$A$2:$M$350,9,FALSE),""))</f>
        <v/>
      </c>
      <c r="J19" s="102" t="str">
        <f t="shared" si="2"/>
        <v/>
      </c>
      <c r="K19" s="101" t="str">
        <f>IF(ISBLANK(F19),"",IFERROR(VLOOKUP(F19,[2]REgaReportesMultiples!$A$2:$M$350,6,FALSE),""))</f>
        <v/>
      </c>
      <c r="L19" s="101" t="str">
        <f>IF(ISBLANK(F19),"",IFERROR(VLOOKUP(F19,[2]REgaReportesMultiples!$A$2:$M$350,9,FALSE),""))</f>
        <v/>
      </c>
      <c r="M19" s="102" t="str">
        <f t="shared" si="0"/>
        <v/>
      </c>
      <c r="N19" s="101" t="str">
        <f>IF(ISBLANK(F19),"",IF(ISERROR(VLOOKUP(F19,[3]REgaReportesMultiples!$A$2:$M$350,4,FALSE)),"",VLOOKUP(F19,[3]REgaReportesMultiples!$A$2:$M$350,4,FALSE)))</f>
        <v/>
      </c>
      <c r="O19" s="100" t="s">
        <v>383</v>
      </c>
      <c r="P19" s="102"/>
      <c r="Q19" s="102"/>
      <c r="R19" s="102"/>
      <c r="S19" s="102">
        <f t="shared" si="3"/>
        <v>0</v>
      </c>
      <c r="T19" s="102">
        <f t="shared" si="4"/>
        <v>0</v>
      </c>
      <c r="U19" s="102">
        <f t="shared" si="5"/>
        <v>0</v>
      </c>
    </row>
    <row r="20" spans="1:21" ht="25.5" x14ac:dyDescent="0.25">
      <c r="A20" s="97" t="s">
        <v>107</v>
      </c>
      <c r="B20" s="97" t="s">
        <v>120</v>
      </c>
      <c r="C20" s="98" t="s">
        <v>282</v>
      </c>
      <c r="D20" s="98">
        <v>1</v>
      </c>
      <c r="E20" s="99"/>
      <c r="F20" s="99" t="s">
        <v>139</v>
      </c>
      <c r="G20" s="99" t="str">
        <f t="shared" si="1"/>
        <v/>
      </c>
      <c r="H20" s="100">
        <f>IF(ISBLANK(F20),"",IFERROR(VLOOKUP(F20,[1]REgaReportesMultiples!$A$2:$M$350,6,FALSE),""))</f>
        <v>0</v>
      </c>
      <c r="I20" s="100">
        <f>IF(ISBLANK(F20),"",IFERROR(VLOOKUP(F20,[1]REgaReportesMultiples!$A$2:$M$350,9,FALSE),""))</f>
        <v>0</v>
      </c>
      <c r="J20" s="102" t="str">
        <f t="shared" si="2"/>
        <v/>
      </c>
      <c r="K20" s="101">
        <f>IF(ISBLANK(F20),"",IFERROR(VLOOKUP(F20,[2]REgaReportesMultiples!$A$2:$M$350,6,FALSE),""))</f>
        <v>0</v>
      </c>
      <c r="L20" s="101">
        <f>IF(ISBLANK(F20),"",IFERROR(VLOOKUP(F20,[2]REgaReportesMultiples!$A$2:$M$350,9,FALSE),""))</f>
        <v>0</v>
      </c>
      <c r="M20" s="102" t="str">
        <f t="shared" si="0"/>
        <v/>
      </c>
      <c r="N20" s="101" t="str">
        <f>IF(ISBLANK(F20),"",IF(ISERROR(VLOOKUP(F20,[3]REgaReportesMultiples!$A$2:$M$350,4,FALSE)),"",VLOOKUP(F20,[3]REgaReportesMultiples!$A$2:$M$350,4,FALSE)))</f>
        <v/>
      </c>
      <c r="O20" s="100" t="s">
        <v>383</v>
      </c>
      <c r="P20" s="102"/>
      <c r="Q20" s="102"/>
      <c r="R20" s="102"/>
      <c r="S20" s="102">
        <f t="shared" si="3"/>
        <v>0</v>
      </c>
      <c r="T20" s="102">
        <f t="shared" si="4"/>
        <v>0</v>
      </c>
      <c r="U20" s="102">
        <f t="shared" si="5"/>
        <v>0</v>
      </c>
    </row>
    <row r="21" spans="1:21" ht="76.5" x14ac:dyDescent="0.25">
      <c r="A21" s="97" t="s">
        <v>107</v>
      </c>
      <c r="B21" s="97" t="s">
        <v>120</v>
      </c>
      <c r="C21" s="98" t="s">
        <v>283</v>
      </c>
      <c r="D21" s="98">
        <v>1</v>
      </c>
      <c r="E21" s="99"/>
      <c r="F21" s="99" t="s">
        <v>141</v>
      </c>
      <c r="G21" s="99" t="str">
        <f t="shared" si="1"/>
        <v>SI</v>
      </c>
      <c r="H21" s="100">
        <f>IF(ISBLANK(F21),"",IFERROR(VLOOKUP(F21,[1]REgaReportesMultiples!$A$2:$M$350,6,FALSE),""))</f>
        <v>1513897.11</v>
      </c>
      <c r="I21" s="100">
        <f>IF(ISBLANK(F21),"",IFERROR(VLOOKUP(F21,[1]REgaReportesMultiples!$A$2:$M$350,9,FALSE),""))</f>
        <v>1513766.61</v>
      </c>
      <c r="J21" s="102" t="str">
        <f t="shared" si="2"/>
        <v/>
      </c>
      <c r="K21" s="101">
        <f>IF(ISBLANK(F21),"",IFERROR(VLOOKUP(F21,[2]REgaReportesMultiples!$A$2:$M$350,6,FALSE),""))</f>
        <v>0</v>
      </c>
      <c r="L21" s="101">
        <f>IF(ISBLANK(F21),"",IFERROR(VLOOKUP(F21,[2]REgaReportesMultiples!$A$2:$M$350,9,FALSE),""))</f>
        <v>0</v>
      </c>
      <c r="M21" s="102" t="str">
        <f t="shared" si="0"/>
        <v>SI</v>
      </c>
      <c r="N21" s="101">
        <f>IF(ISBLANK(F21),"",IF(ISERROR(VLOOKUP(F21,[3]REgaReportesMultiples!$A$2:$M$350,4,FALSE)),"",VLOOKUP(F21,[3]REgaReportesMultiples!$A$2:$M$350,4,FALSE)))</f>
        <v>2000000</v>
      </c>
      <c r="O21" s="100" t="str">
        <f t="shared" si="6"/>
        <v>CUMPLIDO</v>
      </c>
      <c r="P21" s="102"/>
      <c r="Q21" s="102"/>
      <c r="R21" s="102"/>
      <c r="S21" s="102">
        <f t="shared" si="3"/>
        <v>1</v>
      </c>
      <c r="T21" s="102">
        <f t="shared" si="4"/>
        <v>0</v>
      </c>
      <c r="U21" s="102">
        <f t="shared" si="5"/>
        <v>1</v>
      </c>
    </row>
    <row r="22" spans="1:21" ht="25.5" x14ac:dyDescent="0.25">
      <c r="A22" s="97" t="s">
        <v>107</v>
      </c>
      <c r="B22" s="97" t="s">
        <v>120</v>
      </c>
      <c r="C22" s="98" t="s">
        <v>284</v>
      </c>
      <c r="D22" s="98">
        <v>1</v>
      </c>
      <c r="E22" s="99"/>
      <c r="F22" s="99"/>
      <c r="G22" s="99" t="str">
        <f t="shared" si="1"/>
        <v/>
      </c>
      <c r="H22" s="100" t="str">
        <f>IF(ISBLANK(F22),"",IFERROR(VLOOKUP(F22,[1]REgaReportesMultiples!$A$2:$M$350,6,FALSE),""))</f>
        <v/>
      </c>
      <c r="I22" s="100" t="str">
        <f>IF(ISBLANK(F22),"",IFERROR(VLOOKUP(F22,[1]REgaReportesMultiples!$A$2:$M$350,9,FALSE),""))</f>
        <v/>
      </c>
      <c r="J22" s="102" t="str">
        <f t="shared" si="2"/>
        <v/>
      </c>
      <c r="K22" s="101" t="str">
        <f>IF(ISBLANK(F22),"",IFERROR(VLOOKUP(F22,[2]REgaReportesMultiples!$A$2:$M$350,6,FALSE),""))</f>
        <v/>
      </c>
      <c r="L22" s="101" t="str">
        <f>IF(ISBLANK(F22),"",IFERROR(VLOOKUP(F22,[2]REgaReportesMultiples!$A$2:$M$350,9,FALSE),""))</f>
        <v/>
      </c>
      <c r="M22" s="102" t="str">
        <f t="shared" si="0"/>
        <v/>
      </c>
      <c r="N22" s="101" t="str">
        <f>IF(ISBLANK(F22),"",IF(ISERROR(VLOOKUP(F22,[3]REgaReportesMultiples!$A$2:$M$350,4,FALSE)),"",VLOOKUP(F22,[3]REgaReportesMultiples!$A$2:$M$350,4,FALSE)))</f>
        <v/>
      </c>
      <c r="O22" s="100" t="s">
        <v>383</v>
      </c>
      <c r="P22" s="102"/>
      <c r="Q22" s="102"/>
      <c r="R22" s="102"/>
      <c r="S22" s="102">
        <f t="shared" si="3"/>
        <v>0</v>
      </c>
      <c r="T22" s="102">
        <f t="shared" si="4"/>
        <v>0</v>
      </c>
      <c r="U22" s="102">
        <f t="shared" si="5"/>
        <v>0</v>
      </c>
    </row>
    <row r="23" spans="1:21" ht="25.5" x14ac:dyDescent="0.25">
      <c r="A23" s="97" t="s">
        <v>107</v>
      </c>
      <c r="B23" s="97" t="s">
        <v>120</v>
      </c>
      <c r="C23" s="98" t="s">
        <v>285</v>
      </c>
      <c r="D23" s="98">
        <v>1</v>
      </c>
      <c r="E23" s="99"/>
      <c r="F23" s="99"/>
      <c r="G23" s="99" t="str">
        <f t="shared" si="1"/>
        <v/>
      </c>
      <c r="H23" s="100" t="str">
        <f>IF(ISBLANK(F23),"",IFERROR(VLOOKUP(F23,[1]REgaReportesMultiples!$A$2:$M$350,6,FALSE),""))</f>
        <v/>
      </c>
      <c r="I23" s="100" t="str">
        <f>IF(ISBLANK(F23),"",IFERROR(VLOOKUP(F23,[1]REgaReportesMultiples!$A$2:$M$350,9,FALSE),""))</f>
        <v/>
      </c>
      <c r="J23" s="102" t="str">
        <f t="shared" si="2"/>
        <v/>
      </c>
      <c r="K23" s="101" t="str">
        <f>IF(ISBLANK(F23),"",IFERROR(VLOOKUP(F23,[2]REgaReportesMultiples!$A$2:$M$350,6,FALSE),""))</f>
        <v/>
      </c>
      <c r="L23" s="101" t="str">
        <f>IF(ISBLANK(F23),"",IFERROR(VLOOKUP(F23,[2]REgaReportesMultiples!$A$2:$M$350,9,FALSE),""))</f>
        <v/>
      </c>
      <c r="M23" s="102" t="str">
        <f t="shared" si="0"/>
        <v/>
      </c>
      <c r="N23" s="101" t="str">
        <f>IF(ISBLANK(F23),"",IF(ISERROR(VLOOKUP(F23,[3]REgaReportesMultiples!$A$2:$M$350,4,FALSE)),"",VLOOKUP(F23,[3]REgaReportesMultiples!$A$2:$M$350,4,FALSE)))</f>
        <v/>
      </c>
      <c r="O23" s="100" t="s">
        <v>383</v>
      </c>
      <c r="P23" s="102"/>
      <c r="Q23" s="102"/>
      <c r="R23" s="102"/>
      <c r="S23" s="102">
        <f t="shared" si="3"/>
        <v>0</v>
      </c>
      <c r="T23" s="102">
        <f t="shared" si="4"/>
        <v>0</v>
      </c>
      <c r="U23" s="102">
        <f t="shared" si="5"/>
        <v>0</v>
      </c>
    </row>
    <row r="24" spans="1:21" ht="25.5" x14ac:dyDescent="0.25">
      <c r="A24" s="97" t="s">
        <v>107</v>
      </c>
      <c r="B24" s="97" t="s">
        <v>120</v>
      </c>
      <c r="C24" s="98" t="s">
        <v>286</v>
      </c>
      <c r="D24" s="98">
        <v>1</v>
      </c>
      <c r="E24" s="99"/>
      <c r="F24" s="99"/>
      <c r="G24" s="99" t="str">
        <f t="shared" si="1"/>
        <v/>
      </c>
      <c r="H24" s="100" t="str">
        <f>IF(ISBLANK(F24),"",IFERROR(VLOOKUP(F24,[1]REgaReportesMultiples!$A$2:$M$350,6,FALSE),""))</f>
        <v/>
      </c>
      <c r="I24" s="100" t="str">
        <f>IF(ISBLANK(F24),"",IFERROR(VLOOKUP(F24,[1]REgaReportesMultiples!$A$2:$M$350,9,FALSE),""))</f>
        <v/>
      </c>
      <c r="J24" s="102" t="str">
        <f t="shared" si="2"/>
        <v/>
      </c>
      <c r="K24" s="101" t="str">
        <f>IF(ISBLANK(F24),"",IFERROR(VLOOKUP(F24,[2]REgaReportesMultiples!$A$2:$M$350,6,FALSE),""))</f>
        <v/>
      </c>
      <c r="L24" s="101" t="str">
        <f>IF(ISBLANK(F24),"",IFERROR(VLOOKUP(F24,[2]REgaReportesMultiples!$A$2:$M$350,9,FALSE),""))</f>
        <v/>
      </c>
      <c r="M24" s="102" t="str">
        <f t="shared" si="0"/>
        <v/>
      </c>
      <c r="N24" s="101" t="str">
        <f>IF(ISBLANK(F24),"",IF(ISERROR(VLOOKUP(F24,[3]REgaReportesMultiples!$A$2:$M$350,4,FALSE)),"",VLOOKUP(F24,[3]REgaReportesMultiples!$A$2:$M$350,4,FALSE)))</f>
        <v/>
      </c>
      <c r="O24" s="100" t="s">
        <v>383</v>
      </c>
      <c r="P24" s="102"/>
      <c r="Q24" s="102"/>
      <c r="R24" s="102"/>
      <c r="S24" s="102">
        <f t="shared" si="3"/>
        <v>0</v>
      </c>
      <c r="T24" s="102">
        <f t="shared" si="4"/>
        <v>0</v>
      </c>
      <c r="U24" s="102">
        <f t="shared" si="5"/>
        <v>0</v>
      </c>
    </row>
    <row r="25" spans="1:21" ht="25.5" x14ac:dyDescent="0.25">
      <c r="A25" s="97" t="s">
        <v>107</v>
      </c>
      <c r="B25" s="97" t="s">
        <v>120</v>
      </c>
      <c r="C25" s="98" t="s">
        <v>363</v>
      </c>
      <c r="D25" s="98">
        <v>1</v>
      </c>
      <c r="E25" s="99"/>
      <c r="F25" s="99"/>
      <c r="G25" s="99" t="str">
        <f t="shared" si="1"/>
        <v/>
      </c>
      <c r="H25" s="100" t="str">
        <f>IF(ISBLANK(F25),"",IFERROR(VLOOKUP(F25,[1]REgaReportesMultiples!$A$2:$M$350,6,FALSE),""))</f>
        <v/>
      </c>
      <c r="I25" s="100" t="str">
        <f>IF(ISBLANK(F25),"",IFERROR(VLOOKUP(F25,[1]REgaReportesMultiples!$A$2:$M$350,9,FALSE),""))</f>
        <v/>
      </c>
      <c r="J25" s="102" t="str">
        <f t="shared" si="2"/>
        <v/>
      </c>
      <c r="K25" s="101" t="str">
        <f>IF(ISBLANK(F25),"",IFERROR(VLOOKUP(F25,[2]REgaReportesMultiples!$A$2:$M$350,6,FALSE),""))</f>
        <v/>
      </c>
      <c r="L25" s="101" t="str">
        <f>IF(ISBLANK(F25),"",IFERROR(VLOOKUP(F25,[2]REgaReportesMultiples!$A$2:$M$350,9,FALSE),""))</f>
        <v/>
      </c>
      <c r="M25" s="102" t="str">
        <f t="shared" si="0"/>
        <v/>
      </c>
      <c r="N25" s="101" t="str">
        <f>IF(ISBLANK(F25),"",IF(ISERROR(VLOOKUP(F25,[3]REgaReportesMultiples!$A$2:$M$350,4,FALSE)),"",VLOOKUP(F25,[3]REgaReportesMultiples!$A$2:$M$350,4,FALSE)))</f>
        <v/>
      </c>
      <c r="O25" s="100" t="s">
        <v>383</v>
      </c>
      <c r="P25" s="102"/>
      <c r="Q25" s="102"/>
      <c r="R25" s="102"/>
      <c r="S25" s="102">
        <f t="shared" si="3"/>
        <v>0</v>
      </c>
      <c r="T25" s="102">
        <f t="shared" si="4"/>
        <v>0</v>
      </c>
      <c r="U25" s="102">
        <f t="shared" si="5"/>
        <v>0</v>
      </c>
    </row>
    <row r="26" spans="1:21" ht="25.5" x14ac:dyDescent="0.25">
      <c r="A26" s="97" t="s">
        <v>107</v>
      </c>
      <c r="B26" s="97" t="s">
        <v>120</v>
      </c>
      <c r="C26" s="98" t="s">
        <v>287</v>
      </c>
      <c r="D26" s="98">
        <v>1</v>
      </c>
      <c r="E26" s="99"/>
      <c r="F26" s="99"/>
      <c r="G26" s="99" t="str">
        <f t="shared" si="1"/>
        <v/>
      </c>
      <c r="H26" s="100" t="str">
        <f>IF(ISBLANK(F26),"",IFERROR(VLOOKUP(F26,[1]REgaReportesMultiples!$A$2:$M$350,6,FALSE),""))</f>
        <v/>
      </c>
      <c r="I26" s="100" t="str">
        <f>IF(ISBLANK(F26),"",IFERROR(VLOOKUP(F26,[1]REgaReportesMultiples!$A$2:$M$350,9,FALSE),""))</f>
        <v/>
      </c>
      <c r="J26" s="102" t="str">
        <f t="shared" si="2"/>
        <v/>
      </c>
      <c r="K26" s="101" t="str">
        <f>IF(ISBLANK(F26),"",IFERROR(VLOOKUP(F26,[2]REgaReportesMultiples!$A$2:$M$350,6,FALSE),""))</f>
        <v/>
      </c>
      <c r="L26" s="101" t="str">
        <f>IF(ISBLANK(F26),"",IFERROR(VLOOKUP(F26,[2]REgaReportesMultiples!$A$2:$M$350,9,FALSE),""))</f>
        <v/>
      </c>
      <c r="M26" s="102" t="str">
        <f t="shared" si="0"/>
        <v/>
      </c>
      <c r="N26" s="101" t="str">
        <f>IF(ISBLANK(F26),"",IF(ISERROR(VLOOKUP(F26,[3]REgaReportesMultiples!$A$2:$M$350,4,FALSE)),"",VLOOKUP(F26,[3]REgaReportesMultiples!$A$2:$M$350,4,FALSE)))</f>
        <v/>
      </c>
      <c r="O26" s="100" t="s">
        <v>383</v>
      </c>
      <c r="P26" s="102"/>
      <c r="Q26" s="102"/>
      <c r="R26" s="102"/>
      <c r="S26" s="102">
        <f t="shared" si="3"/>
        <v>0</v>
      </c>
      <c r="T26" s="102">
        <f t="shared" si="4"/>
        <v>0</v>
      </c>
      <c r="U26" s="102">
        <f t="shared" si="5"/>
        <v>0</v>
      </c>
    </row>
    <row r="27" spans="1:21" ht="25.5" x14ac:dyDescent="0.25">
      <c r="A27" s="97" t="s">
        <v>107</v>
      </c>
      <c r="B27" s="97" t="s">
        <v>121</v>
      </c>
      <c r="C27" s="98" t="s">
        <v>364</v>
      </c>
      <c r="D27" s="98">
        <v>1</v>
      </c>
      <c r="E27" s="99" t="s">
        <v>131</v>
      </c>
      <c r="F27" s="127" t="s">
        <v>187</v>
      </c>
      <c r="G27" s="99" t="str">
        <f t="shared" si="1"/>
        <v/>
      </c>
      <c r="H27" s="100">
        <f>IF(ISBLANK(F27),"",IFERROR(VLOOKUP(F27,[1]REgaReportesMultiples!$A$2:$M$350,6,FALSE),""))</f>
        <v>0</v>
      </c>
      <c r="I27" s="100">
        <f>IF(ISBLANK(F27),"",IFERROR(VLOOKUP(F27,[1]REgaReportesMultiples!$A$2:$M$350,9,FALSE),""))</f>
        <v>0</v>
      </c>
      <c r="J27" s="102" t="str">
        <f t="shared" si="2"/>
        <v/>
      </c>
      <c r="K27" s="101">
        <f>IF(ISBLANK(F27),"",IFERROR(VLOOKUP(F27,[2]REgaReportesMultiples!$A$2:$M$350,6,FALSE),""))</f>
        <v>0</v>
      </c>
      <c r="L27" s="101">
        <f>IF(ISBLANK(F27),"",IFERROR(VLOOKUP(F27,[2]REgaReportesMultiples!$A$2:$M$350,9,FALSE),""))</f>
        <v>0</v>
      </c>
      <c r="M27" s="102" t="str">
        <f t="shared" si="0"/>
        <v>SI</v>
      </c>
      <c r="N27" s="101">
        <f>IF(ISBLANK(F27),"",IF(ISERROR(VLOOKUP(F27,[3]REgaReportesMultiples!$A$2:$M$350,4,FALSE)),"",VLOOKUP(F27,[3]REgaReportesMultiples!$A$2:$M$350,4,FALSE)))</f>
        <v>1000</v>
      </c>
      <c r="O27" s="100" t="s">
        <v>383</v>
      </c>
      <c r="P27" s="102"/>
      <c r="Q27" s="102"/>
      <c r="R27" s="102"/>
      <c r="S27" s="102">
        <f t="shared" si="3"/>
        <v>0</v>
      </c>
      <c r="T27" s="102">
        <f t="shared" si="4"/>
        <v>0</v>
      </c>
      <c r="U27" s="102">
        <f t="shared" si="5"/>
        <v>1</v>
      </c>
    </row>
    <row r="28" spans="1:21" ht="25.5" x14ac:dyDescent="0.25">
      <c r="A28" s="97" t="s">
        <v>107</v>
      </c>
      <c r="B28" s="97" t="s">
        <v>121</v>
      </c>
      <c r="C28" s="98" t="s">
        <v>364</v>
      </c>
      <c r="D28" s="98"/>
      <c r="E28" s="99" t="s">
        <v>131</v>
      </c>
      <c r="F28" s="127" t="s">
        <v>188</v>
      </c>
      <c r="G28" s="99" t="str">
        <f t="shared" si="1"/>
        <v>SI</v>
      </c>
      <c r="H28" s="100">
        <f>IF(ISBLANK(F28),"",IFERROR(VLOOKUP(F28,[1]REgaReportesMultiples!$A$2:$M$350,6,FALSE),""))</f>
        <v>618929.26</v>
      </c>
      <c r="I28" s="100">
        <f>IF(ISBLANK(F28),"",IFERROR(VLOOKUP(F28,[1]REgaReportesMultiples!$A$2:$M$350,9,FALSE),""))</f>
        <v>601744.6</v>
      </c>
      <c r="J28" s="102" t="str">
        <f t="shared" si="2"/>
        <v/>
      </c>
      <c r="K28" s="101">
        <f>IF(ISBLANK(F28),"",IFERROR(VLOOKUP(F28,[2]REgaReportesMultiples!$A$2:$M$350,6,FALSE),""))</f>
        <v>0</v>
      </c>
      <c r="L28" s="101">
        <f>IF(ISBLANK(F28),"",IFERROR(VLOOKUP(F28,[2]REgaReportesMultiples!$A$2:$M$350,9,FALSE),""))</f>
        <v>0</v>
      </c>
      <c r="M28" s="102" t="str">
        <f t="shared" si="0"/>
        <v>SI</v>
      </c>
      <c r="N28" s="101">
        <f>IF(ISBLANK(F28),"",IF(ISERROR(VLOOKUP(F28,[3]REgaReportesMultiples!$A$2:$M$350,4,FALSE)),"",VLOOKUP(F28,[3]REgaReportesMultiples!$A$2:$M$350,4,FALSE)))</f>
        <v>4000000</v>
      </c>
      <c r="O28" s="100" t="str">
        <f t="shared" si="6"/>
        <v>CUMPLIDO</v>
      </c>
      <c r="P28" s="102"/>
      <c r="Q28" s="102"/>
      <c r="R28" s="102"/>
      <c r="S28" s="102">
        <f t="shared" si="3"/>
        <v>1</v>
      </c>
      <c r="T28" s="102">
        <f t="shared" si="4"/>
        <v>0</v>
      </c>
      <c r="U28" s="102">
        <f t="shared" si="5"/>
        <v>1</v>
      </c>
    </row>
    <row r="29" spans="1:21" ht="25.5" x14ac:dyDescent="0.25">
      <c r="A29" s="97" t="s">
        <v>107</v>
      </c>
      <c r="B29" s="97" t="s">
        <v>121</v>
      </c>
      <c r="C29" s="98" t="s">
        <v>364</v>
      </c>
      <c r="D29" s="98"/>
      <c r="E29" s="99" t="s">
        <v>131</v>
      </c>
      <c r="F29" s="127" t="s">
        <v>189</v>
      </c>
      <c r="G29" s="99" t="str">
        <f t="shared" si="1"/>
        <v>SI</v>
      </c>
      <c r="H29" s="100">
        <f>IF(ISBLANK(F29),"",IFERROR(VLOOKUP(F29,[1]REgaReportesMultiples!$A$2:$M$350,6,FALSE),""))</f>
        <v>1749781.77</v>
      </c>
      <c r="I29" s="100">
        <f>IF(ISBLANK(F29),"",IFERROR(VLOOKUP(F29,[1]REgaReportesMultiples!$A$2:$M$350,9,FALSE),""))</f>
        <v>1692633.26</v>
      </c>
      <c r="J29" s="102" t="str">
        <f t="shared" si="2"/>
        <v>SI</v>
      </c>
      <c r="K29" s="101">
        <f>IF(ISBLANK(F29),"",IFERROR(VLOOKUP(F29,[2]REgaReportesMultiples!$A$2:$M$350,6,FALSE),""))</f>
        <v>1142778.8</v>
      </c>
      <c r="L29" s="101">
        <f>IF(ISBLANK(F29),"",IFERROR(VLOOKUP(F29,[2]REgaReportesMultiples!$A$2:$M$350,9,FALSE),""))</f>
        <v>1142778.8</v>
      </c>
      <c r="M29" s="102" t="str">
        <f t="shared" si="0"/>
        <v>SI</v>
      </c>
      <c r="N29" s="101">
        <f>IF(ISBLANK(F29),"",IF(ISERROR(VLOOKUP(F29,[3]REgaReportesMultiples!$A$2:$M$350,4,FALSE)),"",VLOOKUP(F29,[3]REgaReportesMultiples!$A$2:$M$350,4,FALSE)))</f>
        <v>1030000</v>
      </c>
      <c r="O29" s="100" t="str">
        <f t="shared" si="6"/>
        <v>CUMPLIDO</v>
      </c>
      <c r="P29" s="102"/>
      <c r="Q29" s="102"/>
      <c r="R29" s="102"/>
      <c r="S29" s="102">
        <f t="shared" si="3"/>
        <v>1</v>
      </c>
      <c r="T29" s="102">
        <f t="shared" si="4"/>
        <v>1</v>
      </c>
      <c r="U29" s="102">
        <f t="shared" si="5"/>
        <v>1</v>
      </c>
    </row>
    <row r="30" spans="1:21" ht="25.5" x14ac:dyDescent="0.25">
      <c r="A30" s="97" t="s">
        <v>107</v>
      </c>
      <c r="B30" s="97" t="s">
        <v>121</v>
      </c>
      <c r="C30" s="98" t="s">
        <v>364</v>
      </c>
      <c r="D30" s="98"/>
      <c r="E30" s="99" t="s">
        <v>131</v>
      </c>
      <c r="F30" s="127" t="s">
        <v>190</v>
      </c>
      <c r="G30" s="99" t="str">
        <f t="shared" si="1"/>
        <v>SI</v>
      </c>
      <c r="H30" s="100">
        <f>IF(ISBLANK(F30),"",IFERROR(VLOOKUP(F30,[1]REgaReportesMultiples!$A$2:$M$350,6,FALSE),""))</f>
        <v>8401561.0899999999</v>
      </c>
      <c r="I30" s="100">
        <f>IF(ISBLANK(F30),"",IFERROR(VLOOKUP(F30,[1]REgaReportesMultiples!$A$2:$M$350,9,FALSE),""))</f>
        <v>8401561.0800000001</v>
      </c>
      <c r="J30" s="102" t="str">
        <f t="shared" si="2"/>
        <v>SI</v>
      </c>
      <c r="K30" s="101">
        <f>IF(ISBLANK(F30),"",IFERROR(VLOOKUP(F30,[2]REgaReportesMultiples!$A$2:$M$350,6,FALSE),""))</f>
        <v>124460.3</v>
      </c>
      <c r="L30" s="101">
        <f>IF(ISBLANK(F30),"",IFERROR(VLOOKUP(F30,[2]REgaReportesMultiples!$A$2:$M$350,9,FALSE),""))</f>
        <v>124460.3</v>
      </c>
      <c r="M30" s="102" t="str">
        <f t="shared" si="0"/>
        <v>SI</v>
      </c>
      <c r="N30" s="101">
        <f>IF(ISBLANK(F30),"",IF(ISERROR(VLOOKUP(F30,[3]REgaReportesMultiples!$A$2:$M$350,4,FALSE)),"",VLOOKUP(F30,[3]REgaReportesMultiples!$A$2:$M$350,4,FALSE)))</f>
        <v>900000</v>
      </c>
      <c r="O30" s="100" t="str">
        <f t="shared" si="6"/>
        <v>CUMPLIDO</v>
      </c>
      <c r="P30" s="102"/>
      <c r="Q30" s="102"/>
      <c r="R30" s="102"/>
      <c r="S30" s="102">
        <f t="shared" si="3"/>
        <v>1</v>
      </c>
      <c r="T30" s="102">
        <f t="shared" si="4"/>
        <v>1</v>
      </c>
      <c r="U30" s="102">
        <f t="shared" si="5"/>
        <v>1</v>
      </c>
    </row>
    <row r="31" spans="1:21" ht="25.5" x14ac:dyDescent="0.25">
      <c r="A31" s="97" t="s">
        <v>107</v>
      </c>
      <c r="B31" s="97" t="s">
        <v>121</v>
      </c>
      <c r="C31" s="98" t="s">
        <v>364</v>
      </c>
      <c r="D31" s="98"/>
      <c r="E31" s="99" t="s">
        <v>131</v>
      </c>
      <c r="F31" s="127" t="s">
        <v>191</v>
      </c>
      <c r="G31" s="99" t="str">
        <f t="shared" si="1"/>
        <v>SI</v>
      </c>
      <c r="H31" s="100">
        <f>IF(ISBLANK(F31),"",IFERROR(VLOOKUP(F31,[1]REgaReportesMultiples!$A$2:$M$350,6,FALSE),""))</f>
        <v>5798304.1100000003</v>
      </c>
      <c r="I31" s="100">
        <f>IF(ISBLANK(F31),"",IFERROR(VLOOKUP(F31,[1]REgaReportesMultiples!$A$2:$M$350,9,FALSE),""))</f>
        <v>5798304.1100000003</v>
      </c>
      <c r="J31" s="102" t="str">
        <f t="shared" si="2"/>
        <v/>
      </c>
      <c r="K31" s="101">
        <f>IF(ISBLANK(F31),"",IFERROR(VLOOKUP(F31,[2]REgaReportesMultiples!$A$2:$M$350,6,FALSE),""))</f>
        <v>0</v>
      </c>
      <c r="L31" s="101">
        <f>IF(ISBLANK(F31),"",IFERROR(VLOOKUP(F31,[2]REgaReportesMultiples!$A$2:$M$350,9,FALSE),""))</f>
        <v>0</v>
      </c>
      <c r="M31" s="102" t="str">
        <f t="shared" si="0"/>
        <v>SI</v>
      </c>
      <c r="N31" s="101">
        <f>IF(ISBLANK(F31),"",IF(ISERROR(VLOOKUP(F31,[3]REgaReportesMultiples!$A$2:$M$350,4,FALSE)),"",VLOOKUP(F31,[3]REgaReportesMultiples!$A$2:$M$350,4,FALSE)))</f>
        <v>1000</v>
      </c>
      <c r="O31" s="100" t="str">
        <f t="shared" si="6"/>
        <v>CUMPLIDO</v>
      </c>
      <c r="P31" s="102"/>
      <c r="Q31" s="102"/>
      <c r="R31" s="102"/>
      <c r="S31" s="102">
        <f t="shared" si="3"/>
        <v>1</v>
      </c>
      <c r="T31" s="102">
        <f t="shared" si="4"/>
        <v>0</v>
      </c>
      <c r="U31" s="102">
        <f t="shared" si="5"/>
        <v>1</v>
      </c>
    </row>
    <row r="32" spans="1:21" ht="25.5" x14ac:dyDescent="0.25">
      <c r="A32" s="97" t="s">
        <v>107</v>
      </c>
      <c r="B32" s="97" t="s">
        <v>121</v>
      </c>
      <c r="C32" s="98" t="s">
        <v>364</v>
      </c>
      <c r="D32" s="98"/>
      <c r="E32" s="99" t="s">
        <v>131</v>
      </c>
      <c r="F32" s="127" t="s">
        <v>192</v>
      </c>
      <c r="G32" s="99" t="str">
        <f t="shared" si="1"/>
        <v>SI</v>
      </c>
      <c r="H32" s="100">
        <f>IF(ISBLANK(F32),"",IFERROR(VLOOKUP(F32,[1]REgaReportesMultiples!$A$2:$M$350,6,FALSE),""))</f>
        <v>102576.62</v>
      </c>
      <c r="I32" s="100">
        <f>IF(ISBLANK(F32),"",IFERROR(VLOOKUP(F32,[1]REgaReportesMultiples!$A$2:$M$350,9,FALSE),""))</f>
        <v>102576.62</v>
      </c>
      <c r="J32" s="102" t="str">
        <f t="shared" si="2"/>
        <v>SI</v>
      </c>
      <c r="K32" s="101">
        <f>IF(ISBLANK(F32),"",IFERROR(VLOOKUP(F32,[2]REgaReportesMultiples!$A$2:$M$350,6,FALSE),""))</f>
        <v>479602</v>
      </c>
      <c r="L32" s="101">
        <f>IF(ISBLANK(F32),"",IFERROR(VLOOKUP(F32,[2]REgaReportesMultiples!$A$2:$M$350,9,FALSE),""))</f>
        <v>479602</v>
      </c>
      <c r="M32" s="102" t="str">
        <f t="shared" si="0"/>
        <v>SI</v>
      </c>
      <c r="N32" s="101">
        <f>IF(ISBLANK(F32),"",IF(ISERROR(VLOOKUP(F32,[3]REgaReportesMultiples!$A$2:$M$350,4,FALSE)),"",VLOOKUP(F32,[3]REgaReportesMultiples!$A$2:$M$350,4,FALSE)))</f>
        <v>1400000</v>
      </c>
      <c r="O32" s="100" t="str">
        <f t="shared" si="6"/>
        <v>CUMPLIDO</v>
      </c>
      <c r="P32" s="102"/>
      <c r="Q32" s="102"/>
      <c r="R32" s="102"/>
      <c r="S32" s="102">
        <f t="shared" si="3"/>
        <v>1</v>
      </c>
      <c r="T32" s="102">
        <f t="shared" si="4"/>
        <v>1</v>
      </c>
      <c r="U32" s="102">
        <f t="shared" si="5"/>
        <v>1</v>
      </c>
    </row>
    <row r="33" spans="1:21" ht="25.5" x14ac:dyDescent="0.25">
      <c r="A33" s="97" t="s">
        <v>107</v>
      </c>
      <c r="B33" s="97" t="s">
        <v>121</v>
      </c>
      <c r="C33" s="98" t="s">
        <v>364</v>
      </c>
      <c r="D33" s="98"/>
      <c r="E33" s="99" t="s">
        <v>131</v>
      </c>
      <c r="F33" s="127" t="s">
        <v>193</v>
      </c>
      <c r="G33" s="99" t="str">
        <f t="shared" si="1"/>
        <v>SI</v>
      </c>
      <c r="H33" s="100">
        <f>IF(ISBLANK(F33),"",IFERROR(VLOOKUP(F33,[1]REgaReportesMultiples!$A$2:$M$350,6,FALSE),""))</f>
        <v>4474461.3099999996</v>
      </c>
      <c r="I33" s="100">
        <f>IF(ISBLANK(F33),"",IFERROR(VLOOKUP(F33,[1]REgaReportesMultiples!$A$2:$M$350,9,FALSE),""))</f>
        <v>4474461.3099999996</v>
      </c>
      <c r="J33" s="102" t="str">
        <f t="shared" si="2"/>
        <v>SI</v>
      </c>
      <c r="K33" s="101">
        <f>IF(ISBLANK(F33),"",IFERROR(VLOOKUP(F33,[2]REgaReportesMultiples!$A$2:$M$350,6,FALSE),""))</f>
        <v>314698.2</v>
      </c>
      <c r="L33" s="101">
        <f>IF(ISBLANK(F33),"",IFERROR(VLOOKUP(F33,[2]REgaReportesMultiples!$A$2:$M$350,9,FALSE),""))</f>
        <v>314698.2</v>
      </c>
      <c r="M33" s="102" t="str">
        <f t="shared" si="0"/>
        <v>SI</v>
      </c>
      <c r="N33" s="101">
        <f>IF(ISBLANK(F33),"",IF(ISERROR(VLOOKUP(F33,[3]REgaReportesMultiples!$A$2:$M$350,4,FALSE)),"",VLOOKUP(F33,[3]REgaReportesMultiples!$A$2:$M$350,4,FALSE)))</f>
        <v>400000</v>
      </c>
      <c r="O33" s="100" t="str">
        <f t="shared" si="6"/>
        <v>CUMPLIDO</v>
      </c>
      <c r="P33" s="102"/>
      <c r="Q33" s="102"/>
      <c r="R33" s="102"/>
      <c r="S33" s="102">
        <f t="shared" si="3"/>
        <v>1</v>
      </c>
      <c r="T33" s="102">
        <f t="shared" si="4"/>
        <v>1</v>
      </c>
      <c r="U33" s="102">
        <f t="shared" si="5"/>
        <v>1</v>
      </c>
    </row>
    <row r="34" spans="1:21" ht="25.5" x14ac:dyDescent="0.25">
      <c r="A34" s="97" t="s">
        <v>107</v>
      </c>
      <c r="B34" s="97" t="s">
        <v>121</v>
      </c>
      <c r="C34" s="98" t="s">
        <v>364</v>
      </c>
      <c r="D34" s="98"/>
      <c r="E34" s="99" t="s">
        <v>131</v>
      </c>
      <c r="F34" s="127" t="s">
        <v>194</v>
      </c>
      <c r="G34" s="99" t="str">
        <f t="shared" si="1"/>
        <v>SI</v>
      </c>
      <c r="H34" s="100">
        <f>IF(ISBLANK(F34),"",IFERROR(VLOOKUP(F34,[1]REgaReportesMultiples!$A$2:$M$350,6,FALSE),""))</f>
        <v>1675510.48</v>
      </c>
      <c r="I34" s="100">
        <f>IF(ISBLANK(F34),"",IFERROR(VLOOKUP(F34,[1]REgaReportesMultiples!$A$2:$M$350,9,FALSE),""))</f>
        <v>1642581.07</v>
      </c>
      <c r="J34" s="102" t="str">
        <f t="shared" si="2"/>
        <v>SI</v>
      </c>
      <c r="K34" s="101">
        <f>IF(ISBLANK(F34),"",IFERROR(VLOOKUP(F34,[2]REgaReportesMultiples!$A$2:$M$350,6,FALSE),""))</f>
        <v>636135.26</v>
      </c>
      <c r="L34" s="101">
        <f>IF(ISBLANK(F34),"",IFERROR(VLOOKUP(F34,[2]REgaReportesMultiples!$A$2:$M$350,9,FALSE),""))</f>
        <v>634234.38</v>
      </c>
      <c r="M34" s="102" t="str">
        <f t="shared" si="0"/>
        <v>SI</v>
      </c>
      <c r="N34" s="101">
        <f>IF(ISBLANK(F34),"",IF(ISERROR(VLOOKUP(F34,[3]REgaReportesMultiples!$A$2:$M$350,4,FALSE)),"",VLOOKUP(F34,[3]REgaReportesMultiples!$A$2:$M$350,4,FALSE)))</f>
        <v>580000</v>
      </c>
      <c r="O34" s="100" t="str">
        <f t="shared" si="6"/>
        <v>CUMPLIDO</v>
      </c>
      <c r="P34" s="102"/>
      <c r="Q34" s="102"/>
      <c r="R34" s="102"/>
      <c r="S34" s="102">
        <f t="shared" si="3"/>
        <v>1</v>
      </c>
      <c r="T34" s="102">
        <f t="shared" si="4"/>
        <v>1</v>
      </c>
      <c r="U34" s="102">
        <f t="shared" si="5"/>
        <v>1</v>
      </c>
    </row>
    <row r="35" spans="1:21" ht="25.5" x14ac:dyDescent="0.25">
      <c r="A35" s="97" t="s">
        <v>107</v>
      </c>
      <c r="B35" s="97" t="s">
        <v>121</v>
      </c>
      <c r="C35" s="98" t="s">
        <v>364</v>
      </c>
      <c r="D35" s="98"/>
      <c r="E35" s="99" t="s">
        <v>131</v>
      </c>
      <c r="F35" s="127" t="s">
        <v>195</v>
      </c>
      <c r="G35" s="99" t="str">
        <f t="shared" si="1"/>
        <v>SI</v>
      </c>
      <c r="H35" s="100">
        <f>IF(ISBLANK(F35),"",IFERROR(VLOOKUP(F35,[1]REgaReportesMultiples!$A$2:$M$350,6,FALSE),""))</f>
        <v>7593280.9800000004</v>
      </c>
      <c r="I35" s="100">
        <f>IF(ISBLANK(F35),"",IFERROR(VLOOKUP(F35,[1]REgaReportesMultiples!$A$2:$M$350,9,FALSE),""))</f>
        <v>7593280.9800000004</v>
      </c>
      <c r="J35" s="102" t="str">
        <f t="shared" si="2"/>
        <v>SI</v>
      </c>
      <c r="K35" s="101">
        <f>IF(ISBLANK(F35),"",IFERROR(VLOOKUP(F35,[2]REgaReportesMultiples!$A$2:$M$350,6,FALSE),""))</f>
        <v>786544</v>
      </c>
      <c r="L35" s="101">
        <f>IF(ISBLANK(F35),"",IFERROR(VLOOKUP(F35,[2]REgaReportesMultiples!$A$2:$M$350,9,FALSE),""))</f>
        <v>754639.82</v>
      </c>
      <c r="M35" s="102" t="str">
        <f t="shared" si="0"/>
        <v>SI</v>
      </c>
      <c r="N35" s="101">
        <f>IF(ISBLANK(F35),"",IF(ISERROR(VLOOKUP(F35,[3]REgaReportesMultiples!$A$2:$M$350,4,FALSE)),"",VLOOKUP(F35,[3]REgaReportesMultiples!$A$2:$M$350,4,FALSE)))</f>
        <v>3000</v>
      </c>
      <c r="O35" s="100" t="str">
        <f t="shared" si="6"/>
        <v>CUMPLIDO</v>
      </c>
      <c r="P35" s="102"/>
      <c r="Q35" s="102"/>
      <c r="R35" s="102"/>
      <c r="S35" s="102">
        <f t="shared" si="3"/>
        <v>1</v>
      </c>
      <c r="T35" s="102">
        <f t="shared" si="4"/>
        <v>1</v>
      </c>
      <c r="U35" s="102">
        <f t="shared" si="5"/>
        <v>1</v>
      </c>
    </row>
    <row r="36" spans="1:21" ht="25.5" x14ac:dyDescent="0.25">
      <c r="A36" s="97" t="s">
        <v>107</v>
      </c>
      <c r="B36" s="97" t="s">
        <v>121</v>
      </c>
      <c r="C36" s="98" t="s">
        <v>364</v>
      </c>
      <c r="D36" s="98"/>
      <c r="E36" s="99" t="s">
        <v>131</v>
      </c>
      <c r="F36" s="127" t="s">
        <v>196</v>
      </c>
      <c r="G36" s="99" t="str">
        <f t="shared" si="1"/>
        <v>SI</v>
      </c>
      <c r="H36" s="100">
        <f>IF(ISBLANK(F36),"",IFERROR(VLOOKUP(F36,[1]REgaReportesMultiples!$A$2:$M$350,6,FALSE),""))</f>
        <v>1339001.8700000001</v>
      </c>
      <c r="I36" s="100">
        <f>IF(ISBLANK(F36),"",IFERROR(VLOOKUP(F36,[1]REgaReportesMultiples!$A$2:$M$350,9,FALSE),""))</f>
        <v>1337306.54</v>
      </c>
      <c r="J36" s="102" t="str">
        <f t="shared" si="2"/>
        <v/>
      </c>
      <c r="K36" s="101">
        <f>IF(ISBLANK(F36),"",IFERROR(VLOOKUP(F36,[2]REgaReportesMultiples!$A$2:$M$350,6,FALSE),""))</f>
        <v>0</v>
      </c>
      <c r="L36" s="101">
        <f>IF(ISBLANK(F36),"",IFERROR(VLOOKUP(F36,[2]REgaReportesMultiples!$A$2:$M$350,9,FALSE),""))</f>
        <v>0</v>
      </c>
      <c r="M36" s="102" t="str">
        <f t="shared" si="0"/>
        <v>SI</v>
      </c>
      <c r="N36" s="101">
        <f>IF(ISBLANK(F36),"",IF(ISERROR(VLOOKUP(F36,[3]REgaReportesMultiples!$A$2:$M$350,4,FALSE)),"",VLOOKUP(F36,[3]REgaReportesMultiples!$A$2:$M$350,4,FALSE)))</f>
        <v>2000</v>
      </c>
      <c r="O36" s="100" t="str">
        <f t="shared" si="6"/>
        <v>CUMPLIDO</v>
      </c>
      <c r="P36" s="102"/>
      <c r="Q36" s="102"/>
      <c r="R36" s="102"/>
      <c r="S36" s="102">
        <f t="shared" si="3"/>
        <v>1</v>
      </c>
      <c r="T36" s="102">
        <f t="shared" si="4"/>
        <v>0</v>
      </c>
      <c r="U36" s="102">
        <f t="shared" si="5"/>
        <v>1</v>
      </c>
    </row>
    <row r="37" spans="1:21" ht="25.5" x14ac:dyDescent="0.25">
      <c r="A37" s="97" t="s">
        <v>107</v>
      </c>
      <c r="B37" s="97" t="s">
        <v>121</v>
      </c>
      <c r="C37" s="98" t="s">
        <v>364</v>
      </c>
      <c r="D37" s="98"/>
      <c r="E37" s="99" t="s">
        <v>131</v>
      </c>
      <c r="F37" s="127" t="s">
        <v>197</v>
      </c>
      <c r="G37" s="99" t="str">
        <f t="shared" si="1"/>
        <v>SI</v>
      </c>
      <c r="H37" s="100">
        <f>IF(ISBLANK(F37),"",IFERROR(VLOOKUP(F37,[1]REgaReportesMultiples!$A$2:$M$350,6,FALSE),""))</f>
        <v>12763260.83</v>
      </c>
      <c r="I37" s="100">
        <f>IF(ISBLANK(F37),"",IFERROR(VLOOKUP(F37,[1]REgaReportesMultiples!$A$2:$M$350,9,FALSE),""))</f>
        <v>12763260.83</v>
      </c>
      <c r="J37" s="102" t="str">
        <f t="shared" si="2"/>
        <v>SI</v>
      </c>
      <c r="K37" s="101">
        <f>IF(ISBLANK(F37),"",IFERROR(VLOOKUP(F37,[2]REgaReportesMultiples!$A$2:$M$350,6,FALSE),""))</f>
        <v>4352574.93</v>
      </c>
      <c r="L37" s="101">
        <f>IF(ISBLANK(F37),"",IFERROR(VLOOKUP(F37,[2]REgaReportesMultiples!$A$2:$M$350,9,FALSE),""))</f>
        <v>4352574.93</v>
      </c>
      <c r="M37" s="102" t="str">
        <f t="shared" si="0"/>
        <v>SI</v>
      </c>
      <c r="N37" s="101">
        <f>IF(ISBLANK(F37),"",IF(ISERROR(VLOOKUP(F37,[3]REgaReportesMultiples!$A$2:$M$350,4,FALSE)),"",VLOOKUP(F37,[3]REgaReportesMultiples!$A$2:$M$350,4,FALSE)))</f>
        <v>3540000</v>
      </c>
      <c r="O37" s="100" t="str">
        <f t="shared" si="6"/>
        <v>CUMPLIDO</v>
      </c>
      <c r="P37" s="102"/>
      <c r="Q37" s="102"/>
      <c r="R37" s="102"/>
      <c r="S37" s="102">
        <f t="shared" si="3"/>
        <v>1</v>
      </c>
      <c r="T37" s="102">
        <f t="shared" si="4"/>
        <v>1</v>
      </c>
      <c r="U37" s="102">
        <f t="shared" si="5"/>
        <v>1</v>
      </c>
    </row>
    <row r="38" spans="1:21" ht="25.5" x14ac:dyDescent="0.25">
      <c r="A38" s="97" t="s">
        <v>107</v>
      </c>
      <c r="B38" s="97" t="s">
        <v>121</v>
      </c>
      <c r="C38" s="98" t="s">
        <v>364</v>
      </c>
      <c r="D38" s="98"/>
      <c r="E38" s="99" t="s">
        <v>131</v>
      </c>
      <c r="F38" s="127" t="s">
        <v>198</v>
      </c>
      <c r="G38" s="99" t="str">
        <f t="shared" si="1"/>
        <v>SI</v>
      </c>
      <c r="H38" s="100">
        <f>IF(ISBLANK(F38),"",IFERROR(VLOOKUP(F38,[1]REgaReportesMultiples!$A$2:$M$350,6,FALSE),""))</f>
        <v>3877312.74</v>
      </c>
      <c r="I38" s="100">
        <f>IF(ISBLANK(F38),"",IFERROR(VLOOKUP(F38,[1]REgaReportesMultiples!$A$2:$M$350,9,FALSE),""))</f>
        <v>3827312.54</v>
      </c>
      <c r="J38" s="102" t="str">
        <f t="shared" si="2"/>
        <v/>
      </c>
      <c r="K38" s="101">
        <f>IF(ISBLANK(F38),"",IFERROR(VLOOKUP(F38,[2]REgaReportesMultiples!$A$2:$M$350,6,FALSE),""))</f>
        <v>0</v>
      </c>
      <c r="L38" s="101">
        <f>IF(ISBLANK(F38),"",IFERROR(VLOOKUP(F38,[2]REgaReportesMultiples!$A$2:$M$350,9,FALSE),""))</f>
        <v>0</v>
      </c>
      <c r="M38" s="102" t="str">
        <f t="shared" si="0"/>
        <v>SI</v>
      </c>
      <c r="N38" s="101">
        <f>IF(ISBLANK(F38),"",IF(ISERROR(VLOOKUP(F38,[3]REgaReportesMultiples!$A$2:$M$350,4,FALSE)),"",VLOOKUP(F38,[3]REgaReportesMultiples!$A$2:$M$350,4,FALSE)))</f>
        <v>2000</v>
      </c>
      <c r="O38" s="100" t="str">
        <f t="shared" si="6"/>
        <v>CUMPLIDO</v>
      </c>
      <c r="P38" s="102"/>
      <c r="Q38" s="102"/>
      <c r="R38" s="102"/>
      <c r="S38" s="102">
        <f t="shared" si="3"/>
        <v>1</v>
      </c>
      <c r="T38" s="102">
        <f t="shared" si="4"/>
        <v>0</v>
      </c>
      <c r="U38" s="102">
        <f t="shared" si="5"/>
        <v>1</v>
      </c>
    </row>
    <row r="39" spans="1:21" ht="25.5" x14ac:dyDescent="0.25">
      <c r="A39" s="97" t="s">
        <v>107</v>
      </c>
      <c r="B39" s="97" t="s">
        <v>121</v>
      </c>
      <c r="C39" s="98" t="s">
        <v>364</v>
      </c>
      <c r="D39" s="98"/>
      <c r="E39" s="99" t="s">
        <v>131</v>
      </c>
      <c r="F39" s="127" t="s">
        <v>199</v>
      </c>
      <c r="G39" s="99" t="str">
        <f t="shared" si="1"/>
        <v>SI</v>
      </c>
      <c r="H39" s="100">
        <f>IF(ISBLANK(F39),"",IFERROR(VLOOKUP(F39,[1]REgaReportesMultiples!$A$2:$M$350,6,FALSE),""))</f>
        <v>3438088.49</v>
      </c>
      <c r="I39" s="100">
        <f>IF(ISBLANK(F39),"",IFERROR(VLOOKUP(F39,[1]REgaReportesMultiples!$A$2:$M$350,9,FALSE),""))</f>
        <v>3408087.88</v>
      </c>
      <c r="J39" s="102" t="str">
        <f t="shared" si="2"/>
        <v>SI</v>
      </c>
      <c r="K39" s="101">
        <f>IF(ISBLANK(F39),"",IFERROR(VLOOKUP(F39,[2]REgaReportesMultiples!$A$2:$M$350,6,FALSE),""))</f>
        <v>747490.77</v>
      </c>
      <c r="L39" s="101">
        <f>IF(ISBLANK(F39),"",IFERROR(VLOOKUP(F39,[2]REgaReportesMultiples!$A$2:$M$350,9,FALSE),""))</f>
        <v>747292.67</v>
      </c>
      <c r="M39" s="102" t="str">
        <f t="shared" si="0"/>
        <v>SI</v>
      </c>
      <c r="N39" s="101">
        <f>IF(ISBLANK(F39),"",IF(ISERROR(VLOOKUP(F39,[3]REgaReportesMultiples!$A$2:$M$350,4,FALSE)),"",VLOOKUP(F39,[3]REgaReportesMultiples!$A$2:$M$350,4,FALSE)))</f>
        <v>500000</v>
      </c>
      <c r="O39" s="100" t="str">
        <f t="shared" si="6"/>
        <v>CUMPLIDO</v>
      </c>
      <c r="P39" s="102"/>
      <c r="Q39" s="102"/>
      <c r="R39" s="102"/>
      <c r="S39" s="102">
        <f t="shared" si="3"/>
        <v>1</v>
      </c>
      <c r="T39" s="102">
        <f t="shared" si="4"/>
        <v>1</v>
      </c>
      <c r="U39" s="102">
        <f t="shared" si="5"/>
        <v>1</v>
      </c>
    </row>
    <row r="40" spans="1:21" ht="25.5" x14ac:dyDescent="0.25">
      <c r="A40" s="97" t="s">
        <v>107</v>
      </c>
      <c r="B40" s="97" t="s">
        <v>121</v>
      </c>
      <c r="C40" s="98" t="s">
        <v>364</v>
      </c>
      <c r="D40" s="98"/>
      <c r="E40" s="99" t="s">
        <v>131</v>
      </c>
      <c r="F40" s="127" t="s">
        <v>200</v>
      </c>
      <c r="G40" s="99" t="str">
        <f t="shared" si="1"/>
        <v>SI</v>
      </c>
      <c r="H40" s="100">
        <f>IF(ISBLANK(F40),"",IFERROR(VLOOKUP(F40,[1]REgaReportesMultiples!$A$2:$M$350,6,FALSE),""))</f>
        <v>376418</v>
      </c>
      <c r="I40" s="100">
        <f>IF(ISBLANK(F40),"",IFERROR(VLOOKUP(F40,[1]REgaReportesMultiples!$A$2:$M$350,9,FALSE),""))</f>
        <v>376418</v>
      </c>
      <c r="J40" s="102" t="str">
        <f t="shared" si="2"/>
        <v>SI</v>
      </c>
      <c r="K40" s="101">
        <f>IF(ISBLANK(F40),"",IFERROR(VLOOKUP(F40,[2]REgaReportesMultiples!$A$2:$M$350,6,FALSE),""))</f>
        <v>564627</v>
      </c>
      <c r="L40" s="101">
        <f>IF(ISBLANK(F40),"",IFERROR(VLOOKUP(F40,[2]REgaReportesMultiples!$A$2:$M$350,9,FALSE),""))</f>
        <v>564626.5</v>
      </c>
      <c r="M40" s="102" t="str">
        <f t="shared" si="0"/>
        <v>SI</v>
      </c>
      <c r="N40" s="101">
        <f>IF(ISBLANK(F40),"",IF(ISERROR(VLOOKUP(F40,[3]REgaReportesMultiples!$A$2:$M$350,4,FALSE)),"",VLOOKUP(F40,[3]REgaReportesMultiples!$A$2:$M$350,4,FALSE)))</f>
        <v>941045</v>
      </c>
      <c r="O40" s="100" t="str">
        <f t="shared" si="6"/>
        <v>CUMPLIDO</v>
      </c>
      <c r="P40" s="102"/>
      <c r="Q40" s="102"/>
      <c r="R40" s="102"/>
      <c r="S40" s="102">
        <f t="shared" si="3"/>
        <v>1</v>
      </c>
      <c r="T40" s="102">
        <f t="shared" si="4"/>
        <v>1</v>
      </c>
      <c r="U40" s="102">
        <f t="shared" si="5"/>
        <v>1</v>
      </c>
    </row>
    <row r="41" spans="1:21" ht="25.5" x14ac:dyDescent="0.25">
      <c r="A41" s="97" t="s">
        <v>107</v>
      </c>
      <c r="B41" s="97" t="s">
        <v>121</v>
      </c>
      <c r="C41" s="98" t="s">
        <v>364</v>
      </c>
      <c r="D41" s="98"/>
      <c r="E41" s="99" t="s">
        <v>131</v>
      </c>
      <c r="F41" s="127" t="s">
        <v>201</v>
      </c>
      <c r="G41" s="99" t="str">
        <f t="shared" si="1"/>
        <v>SI</v>
      </c>
      <c r="H41" s="100">
        <f>IF(ISBLANK(F41),"",IFERROR(VLOOKUP(F41,[1]REgaReportesMultiples!$A$2:$M$350,6,FALSE),""))</f>
        <v>300000</v>
      </c>
      <c r="I41" s="100">
        <f>IF(ISBLANK(F41),"",IFERROR(VLOOKUP(F41,[1]REgaReportesMultiples!$A$2:$M$350,9,FALSE),""))</f>
        <v>0</v>
      </c>
      <c r="J41" s="102" t="str">
        <f t="shared" si="2"/>
        <v/>
      </c>
      <c r="K41" s="101">
        <f>IF(ISBLANK(F41),"",IFERROR(VLOOKUP(F41,[2]REgaReportesMultiples!$A$2:$M$350,6,FALSE),""))</f>
        <v>0</v>
      </c>
      <c r="L41" s="101">
        <f>IF(ISBLANK(F41),"",IFERROR(VLOOKUP(F41,[2]REgaReportesMultiples!$A$2:$M$350,9,FALSE),""))</f>
        <v>0</v>
      </c>
      <c r="M41" s="102" t="str">
        <f t="shared" si="0"/>
        <v>SI</v>
      </c>
      <c r="N41" s="101">
        <f>IF(ISBLANK(F41),"",IF(ISERROR(VLOOKUP(F41,[3]REgaReportesMultiples!$A$2:$M$350,4,FALSE)),"",VLOOKUP(F41,[3]REgaReportesMultiples!$A$2:$M$350,4,FALSE)))</f>
        <v>1000</v>
      </c>
      <c r="O41" s="100" t="s">
        <v>383</v>
      </c>
      <c r="P41" s="102"/>
      <c r="Q41" s="102"/>
      <c r="R41" s="102"/>
      <c r="S41" s="102">
        <f t="shared" si="3"/>
        <v>1</v>
      </c>
      <c r="T41" s="102">
        <f t="shared" si="4"/>
        <v>0</v>
      </c>
      <c r="U41" s="102">
        <f t="shared" si="5"/>
        <v>1</v>
      </c>
    </row>
    <row r="42" spans="1:21" ht="25.5" x14ac:dyDescent="0.25">
      <c r="A42" s="97" t="s">
        <v>107</v>
      </c>
      <c r="B42" s="97" t="s">
        <v>121</v>
      </c>
      <c r="C42" s="98" t="s">
        <v>364</v>
      </c>
      <c r="D42" s="98"/>
      <c r="E42" s="99" t="s">
        <v>131</v>
      </c>
      <c r="F42" s="127" t="s">
        <v>202</v>
      </c>
      <c r="G42" s="99" t="str">
        <f t="shared" si="1"/>
        <v>SI</v>
      </c>
      <c r="H42" s="100">
        <f>IF(ISBLANK(F42),"",IFERROR(VLOOKUP(F42,[1]REgaReportesMultiples!$A$2:$M$350,6,FALSE),""))</f>
        <v>8347326.4199999999</v>
      </c>
      <c r="I42" s="100">
        <f>IF(ISBLANK(F42),"",IFERROR(VLOOKUP(F42,[1]REgaReportesMultiples!$A$2:$M$350,9,FALSE),""))</f>
        <v>8347326.4199999999</v>
      </c>
      <c r="J42" s="102" t="str">
        <f t="shared" si="2"/>
        <v>SI</v>
      </c>
      <c r="K42" s="101">
        <f>IF(ISBLANK(F42),"",IFERROR(VLOOKUP(F42,[2]REgaReportesMultiples!$A$2:$M$350,6,FALSE),""))</f>
        <v>1369476.22</v>
      </c>
      <c r="L42" s="101">
        <f>IF(ISBLANK(F42),"",IFERROR(VLOOKUP(F42,[2]REgaReportesMultiples!$A$2:$M$350,9,FALSE),""))</f>
        <v>1362961.55</v>
      </c>
      <c r="M42" s="102" t="str">
        <f t="shared" si="0"/>
        <v>SI</v>
      </c>
      <c r="N42" s="101">
        <f>IF(ISBLANK(F42),"",IF(ISERROR(VLOOKUP(F42,[3]REgaReportesMultiples!$A$2:$M$350,4,FALSE)),"",VLOOKUP(F42,[3]REgaReportesMultiples!$A$2:$M$350,4,FALSE)))</f>
        <v>1450000</v>
      </c>
      <c r="O42" s="100" t="str">
        <f t="shared" si="6"/>
        <v>CUMPLIDO</v>
      </c>
      <c r="P42" s="102"/>
      <c r="Q42" s="102"/>
      <c r="R42" s="102"/>
      <c r="S42" s="102">
        <f t="shared" si="3"/>
        <v>1</v>
      </c>
      <c r="T42" s="102">
        <f t="shared" si="4"/>
        <v>1</v>
      </c>
      <c r="U42" s="102">
        <f t="shared" si="5"/>
        <v>1</v>
      </c>
    </row>
    <row r="43" spans="1:21" ht="25.5" x14ac:dyDescent="0.25">
      <c r="A43" s="97" t="s">
        <v>107</v>
      </c>
      <c r="B43" s="97" t="s">
        <v>121</v>
      </c>
      <c r="C43" s="98" t="s">
        <v>364</v>
      </c>
      <c r="D43" s="98"/>
      <c r="E43" s="99" t="s">
        <v>131</v>
      </c>
      <c r="F43" s="127" t="s">
        <v>203</v>
      </c>
      <c r="G43" s="99" t="str">
        <f t="shared" si="1"/>
        <v>SI</v>
      </c>
      <c r="H43" s="100">
        <f>IF(ISBLANK(F43),"",IFERROR(VLOOKUP(F43,[1]REgaReportesMultiples!$A$2:$M$350,6,FALSE),""))</f>
        <v>6337145.2699999996</v>
      </c>
      <c r="I43" s="100">
        <f>IF(ISBLANK(F43),"",IFERROR(VLOOKUP(F43,[1]REgaReportesMultiples!$A$2:$M$350,9,FALSE),""))</f>
        <v>5869580.2699999996</v>
      </c>
      <c r="J43" s="102" t="str">
        <f t="shared" si="2"/>
        <v/>
      </c>
      <c r="K43" s="101">
        <f>IF(ISBLANK(F43),"",IFERROR(VLOOKUP(F43,[2]REgaReportesMultiples!$A$2:$M$350,6,FALSE),""))</f>
        <v>100000</v>
      </c>
      <c r="L43" s="101">
        <f>IF(ISBLANK(F43),"",IFERROR(VLOOKUP(F43,[2]REgaReportesMultiples!$A$2:$M$350,9,FALSE),""))</f>
        <v>0</v>
      </c>
      <c r="M43" s="102" t="str">
        <f t="shared" si="0"/>
        <v>SI</v>
      </c>
      <c r="N43" s="101">
        <f>IF(ISBLANK(F43),"",IF(ISERROR(VLOOKUP(F43,[3]REgaReportesMultiples!$A$2:$M$350,4,FALSE)),"",VLOOKUP(F43,[3]REgaReportesMultiples!$A$2:$M$350,4,FALSE)))</f>
        <v>2000</v>
      </c>
      <c r="O43" s="100" t="str">
        <f t="shared" si="6"/>
        <v>CUMPLIDO</v>
      </c>
      <c r="P43" s="102"/>
      <c r="Q43" s="102"/>
      <c r="R43" s="102"/>
      <c r="S43" s="102">
        <f t="shared" si="3"/>
        <v>1</v>
      </c>
      <c r="T43" s="102">
        <f t="shared" si="4"/>
        <v>0</v>
      </c>
      <c r="U43" s="102">
        <f t="shared" si="5"/>
        <v>1</v>
      </c>
    </row>
    <row r="44" spans="1:21" ht="25.5" x14ac:dyDescent="0.25">
      <c r="A44" s="97" t="s">
        <v>107</v>
      </c>
      <c r="B44" s="97" t="s">
        <v>121</v>
      </c>
      <c r="C44" s="98" t="s">
        <v>364</v>
      </c>
      <c r="D44" s="98"/>
      <c r="E44" s="99" t="s">
        <v>131</v>
      </c>
      <c r="F44" s="127" t="s">
        <v>204</v>
      </c>
      <c r="G44" s="99" t="str">
        <f t="shared" si="1"/>
        <v>SI</v>
      </c>
      <c r="H44" s="100">
        <f>IF(ISBLANK(F44),"",IFERROR(VLOOKUP(F44,[1]REgaReportesMultiples!$A$2:$M$350,6,FALSE),""))</f>
        <v>49737.2</v>
      </c>
      <c r="I44" s="100">
        <f>IF(ISBLANK(F44),"",IFERROR(VLOOKUP(F44,[1]REgaReportesMultiples!$A$2:$M$350,9,FALSE),""))</f>
        <v>49737.2</v>
      </c>
      <c r="J44" s="102" t="str">
        <f t="shared" si="2"/>
        <v/>
      </c>
      <c r="K44" s="101">
        <f>IF(ISBLANK(F44),"",IFERROR(VLOOKUP(F44,[2]REgaReportesMultiples!$A$2:$M$350,6,FALSE),""))</f>
        <v>0</v>
      </c>
      <c r="L44" s="101">
        <f>IF(ISBLANK(F44),"",IFERROR(VLOOKUP(F44,[2]REgaReportesMultiples!$A$2:$M$350,9,FALSE),""))</f>
        <v>0</v>
      </c>
      <c r="M44" s="102" t="str">
        <f t="shared" si="0"/>
        <v>SI</v>
      </c>
      <c r="N44" s="101">
        <f>IF(ISBLANK(F44),"",IF(ISERROR(VLOOKUP(F44,[3]REgaReportesMultiples!$A$2:$M$350,4,FALSE)),"",VLOOKUP(F44,[3]REgaReportesMultiples!$A$2:$M$350,4,FALSE)))</f>
        <v>42009</v>
      </c>
      <c r="O44" s="100" t="str">
        <f t="shared" si="6"/>
        <v>CUMPLIDO</v>
      </c>
      <c r="P44" s="102"/>
      <c r="Q44" s="102"/>
      <c r="R44" s="102"/>
      <c r="S44" s="102">
        <f t="shared" si="3"/>
        <v>1</v>
      </c>
      <c r="T44" s="102">
        <f t="shared" si="4"/>
        <v>0</v>
      </c>
      <c r="U44" s="102">
        <f t="shared" si="5"/>
        <v>1</v>
      </c>
    </row>
    <row r="45" spans="1:21" ht="25.5" x14ac:dyDescent="0.25">
      <c r="A45" s="97" t="s">
        <v>107</v>
      </c>
      <c r="B45" s="97" t="s">
        <v>121</v>
      </c>
      <c r="C45" s="98" t="s">
        <v>364</v>
      </c>
      <c r="D45" s="98"/>
      <c r="E45" s="99" t="s">
        <v>131</v>
      </c>
      <c r="F45" s="127" t="s">
        <v>205</v>
      </c>
      <c r="G45" s="99" t="str">
        <f t="shared" si="1"/>
        <v>SI</v>
      </c>
      <c r="H45" s="100">
        <f>IF(ISBLANK(F45),"",IFERROR(VLOOKUP(F45,[1]REgaReportesMultiples!$A$2:$M$350,6,FALSE),""))</f>
        <v>3130940.15</v>
      </c>
      <c r="I45" s="100">
        <f>IF(ISBLANK(F45),"",IFERROR(VLOOKUP(F45,[1]REgaReportesMultiples!$A$2:$M$350,9,FALSE),""))</f>
        <v>2162919.27</v>
      </c>
      <c r="J45" s="102" t="str">
        <f t="shared" si="2"/>
        <v>SI</v>
      </c>
      <c r="K45" s="101">
        <f>IF(ISBLANK(F45),"",IFERROR(VLOOKUP(F45,[2]REgaReportesMultiples!$A$2:$M$350,6,FALSE),""))</f>
        <v>1774512.84</v>
      </c>
      <c r="L45" s="101">
        <f>IF(ISBLANK(F45),"",IFERROR(VLOOKUP(F45,[2]REgaReportesMultiples!$A$2:$M$350,9,FALSE),""))</f>
        <v>1774512.84</v>
      </c>
      <c r="M45" s="102" t="str">
        <f t="shared" si="0"/>
        <v>SI</v>
      </c>
      <c r="N45" s="101">
        <f>IF(ISBLANK(F45),"",IF(ISERROR(VLOOKUP(F45,[3]REgaReportesMultiples!$A$2:$M$350,4,FALSE)),"",VLOOKUP(F45,[3]REgaReportesMultiples!$A$2:$M$350,4,FALSE)))</f>
        <v>2656738</v>
      </c>
      <c r="O45" s="100" t="str">
        <f t="shared" si="6"/>
        <v>CUMPLIDO</v>
      </c>
      <c r="P45" s="102"/>
      <c r="Q45" s="102"/>
      <c r="R45" s="102"/>
      <c r="S45" s="102">
        <f t="shared" si="3"/>
        <v>1</v>
      </c>
      <c r="T45" s="102">
        <f t="shared" si="4"/>
        <v>1</v>
      </c>
      <c r="U45" s="102">
        <f t="shared" si="5"/>
        <v>1</v>
      </c>
    </row>
    <row r="46" spans="1:21" ht="25.5" x14ac:dyDescent="0.25">
      <c r="A46" s="97" t="s">
        <v>107</v>
      </c>
      <c r="B46" s="97" t="s">
        <v>121</v>
      </c>
      <c r="C46" s="98" t="s">
        <v>364</v>
      </c>
      <c r="D46" s="98"/>
      <c r="E46" s="99" t="s">
        <v>131</v>
      </c>
      <c r="F46" s="127" t="s">
        <v>206</v>
      </c>
      <c r="G46" s="99" t="str">
        <f t="shared" si="1"/>
        <v>SI</v>
      </c>
      <c r="H46" s="100">
        <f>IF(ISBLANK(F46),"",IFERROR(VLOOKUP(F46,[1]REgaReportesMultiples!$A$2:$M$350,6,FALSE),""))</f>
        <v>167430.01</v>
      </c>
      <c r="I46" s="100">
        <f>IF(ISBLANK(F46),"",IFERROR(VLOOKUP(F46,[1]REgaReportesMultiples!$A$2:$M$350,9,FALSE),""))</f>
        <v>167430.01</v>
      </c>
      <c r="J46" s="102" t="str">
        <f t="shared" si="2"/>
        <v/>
      </c>
      <c r="K46" s="101">
        <f>IF(ISBLANK(F46),"",IFERROR(VLOOKUP(F46,[2]REgaReportesMultiples!$A$2:$M$350,6,FALSE),""))</f>
        <v>0</v>
      </c>
      <c r="L46" s="101">
        <f>IF(ISBLANK(F46),"",IFERROR(VLOOKUP(F46,[2]REgaReportesMultiples!$A$2:$M$350,9,FALSE),""))</f>
        <v>0</v>
      </c>
      <c r="M46" s="102" t="str">
        <f t="shared" si="0"/>
        <v>SI</v>
      </c>
      <c r="N46" s="101">
        <f>IF(ISBLANK(F46),"",IF(ISERROR(VLOOKUP(F46,[3]REgaReportesMultiples!$A$2:$M$350,4,FALSE)),"",VLOOKUP(F46,[3]REgaReportesMultiples!$A$2:$M$350,4,FALSE)))</f>
        <v>200000</v>
      </c>
      <c r="O46" s="100" t="str">
        <f t="shared" si="6"/>
        <v>CUMPLIDO</v>
      </c>
      <c r="P46" s="102"/>
      <c r="Q46" s="102"/>
      <c r="R46" s="102"/>
      <c r="S46" s="102">
        <f t="shared" si="3"/>
        <v>1</v>
      </c>
      <c r="T46" s="102">
        <f t="shared" si="4"/>
        <v>0</v>
      </c>
      <c r="U46" s="102">
        <f t="shared" si="5"/>
        <v>1</v>
      </c>
    </row>
    <row r="47" spans="1:21" ht="25.5" x14ac:dyDescent="0.25">
      <c r="A47" s="97" t="s">
        <v>107</v>
      </c>
      <c r="B47" s="97" t="s">
        <v>121</v>
      </c>
      <c r="C47" s="98" t="s">
        <v>364</v>
      </c>
      <c r="D47" s="98"/>
      <c r="E47" s="99" t="s">
        <v>131</v>
      </c>
      <c r="F47" s="127" t="s">
        <v>207</v>
      </c>
      <c r="G47" s="99" t="str">
        <f t="shared" si="1"/>
        <v>SI</v>
      </c>
      <c r="H47" s="100">
        <f>IF(ISBLANK(F47),"",IFERROR(VLOOKUP(F47,[1]REgaReportesMultiples!$A$2:$M$350,6,FALSE),""))</f>
        <v>5869749.5700000003</v>
      </c>
      <c r="I47" s="100">
        <f>IF(ISBLANK(F47),"",IFERROR(VLOOKUP(F47,[1]REgaReportesMultiples!$A$2:$M$350,9,FALSE),""))</f>
        <v>5869749.5700000003</v>
      </c>
      <c r="J47" s="102" t="str">
        <f t="shared" si="2"/>
        <v>SI</v>
      </c>
      <c r="K47" s="101">
        <f>IF(ISBLANK(F47),"",IFERROR(VLOOKUP(F47,[2]REgaReportesMultiples!$A$2:$M$350,6,FALSE),""))</f>
        <v>311810.31</v>
      </c>
      <c r="L47" s="101">
        <f>IF(ISBLANK(F47),"",IFERROR(VLOOKUP(F47,[2]REgaReportesMultiples!$A$2:$M$350,9,FALSE),""))</f>
        <v>311810.31</v>
      </c>
      <c r="M47" s="102" t="str">
        <f t="shared" si="0"/>
        <v>SI</v>
      </c>
      <c r="N47" s="101">
        <f>IF(ISBLANK(F47),"",IF(ISERROR(VLOOKUP(F47,[3]REgaReportesMultiples!$A$2:$M$350,4,FALSE)),"",VLOOKUP(F47,[3]REgaReportesMultiples!$A$2:$M$350,4,FALSE)))</f>
        <v>830000</v>
      </c>
      <c r="O47" s="100" t="str">
        <f t="shared" si="6"/>
        <v>CUMPLIDO</v>
      </c>
      <c r="P47" s="102"/>
      <c r="Q47" s="102"/>
      <c r="R47" s="102"/>
      <c r="S47" s="102">
        <f t="shared" si="3"/>
        <v>1</v>
      </c>
      <c r="T47" s="102">
        <f t="shared" si="4"/>
        <v>1</v>
      </c>
      <c r="U47" s="102">
        <f t="shared" si="5"/>
        <v>1</v>
      </c>
    </row>
    <row r="48" spans="1:21" ht="25.5" x14ac:dyDescent="0.25">
      <c r="A48" s="97" t="s">
        <v>107</v>
      </c>
      <c r="B48" s="97" t="s">
        <v>121</v>
      </c>
      <c r="C48" s="98" t="s">
        <v>364</v>
      </c>
      <c r="D48" s="98"/>
      <c r="E48" s="99" t="s">
        <v>131</v>
      </c>
      <c r="F48" s="127" t="s">
        <v>208</v>
      </c>
      <c r="G48" s="99" t="str">
        <f t="shared" si="1"/>
        <v>SI</v>
      </c>
      <c r="H48" s="100">
        <f>IF(ISBLANK(F48),"",IFERROR(VLOOKUP(F48,[1]REgaReportesMultiples!$A$2:$M$350,6,FALSE),""))</f>
        <v>664783.42000000004</v>
      </c>
      <c r="I48" s="100">
        <f>IF(ISBLANK(F48),"",IFERROR(VLOOKUP(F48,[1]REgaReportesMultiples!$A$2:$M$350,9,FALSE),""))</f>
        <v>616112.12</v>
      </c>
      <c r="J48" s="102" t="str">
        <f t="shared" si="2"/>
        <v/>
      </c>
      <c r="K48" s="101">
        <f>IF(ISBLANK(F48),"",IFERROR(VLOOKUP(F48,[2]REgaReportesMultiples!$A$2:$M$350,6,FALSE),""))</f>
        <v>48671.3</v>
      </c>
      <c r="L48" s="101">
        <f>IF(ISBLANK(F48),"",IFERROR(VLOOKUP(F48,[2]REgaReportesMultiples!$A$2:$M$350,9,FALSE),""))</f>
        <v>0</v>
      </c>
      <c r="M48" s="102" t="str">
        <f t="shared" si="0"/>
        <v>SI</v>
      </c>
      <c r="N48" s="101">
        <f>IF(ISBLANK(F48),"",IF(ISERROR(VLOOKUP(F48,[3]REgaReportesMultiples!$A$2:$M$350,4,FALSE)),"",VLOOKUP(F48,[3]REgaReportesMultiples!$A$2:$M$350,4,FALSE)))</f>
        <v>48672</v>
      </c>
      <c r="O48" s="100" t="str">
        <f t="shared" si="6"/>
        <v>CUMPLIDO</v>
      </c>
      <c r="P48" s="102"/>
      <c r="Q48" s="102"/>
      <c r="R48" s="102"/>
      <c r="S48" s="102">
        <f t="shared" si="3"/>
        <v>1</v>
      </c>
      <c r="T48" s="102">
        <f t="shared" si="4"/>
        <v>0</v>
      </c>
      <c r="U48" s="102">
        <f t="shared" si="5"/>
        <v>1</v>
      </c>
    </row>
    <row r="49" spans="1:21" ht="25.5" x14ac:dyDescent="0.25">
      <c r="A49" s="97" t="s">
        <v>107</v>
      </c>
      <c r="B49" s="97" t="s">
        <v>121</v>
      </c>
      <c r="C49" s="98" t="s">
        <v>364</v>
      </c>
      <c r="D49" s="98"/>
      <c r="E49" s="99" t="s">
        <v>131</v>
      </c>
      <c r="F49" s="127" t="s">
        <v>209</v>
      </c>
      <c r="G49" s="99" t="str">
        <f t="shared" si="1"/>
        <v>SI</v>
      </c>
      <c r="H49" s="100">
        <f>IF(ISBLANK(F49),"",IFERROR(VLOOKUP(F49,[1]REgaReportesMultiples!$A$2:$M$350,6,FALSE),""))</f>
        <v>621585.91</v>
      </c>
      <c r="I49" s="100">
        <f>IF(ISBLANK(F49),"",IFERROR(VLOOKUP(F49,[1]REgaReportesMultiples!$A$2:$M$350,9,FALSE),""))</f>
        <v>621585.91</v>
      </c>
      <c r="J49" s="102" t="str">
        <f t="shared" si="2"/>
        <v/>
      </c>
      <c r="K49" s="101">
        <f>IF(ISBLANK(F49),"",IFERROR(VLOOKUP(F49,[2]REgaReportesMultiples!$A$2:$M$350,6,FALSE),""))</f>
        <v>0</v>
      </c>
      <c r="L49" s="101">
        <f>IF(ISBLANK(F49),"",IFERROR(VLOOKUP(F49,[2]REgaReportesMultiples!$A$2:$M$350,9,FALSE),""))</f>
        <v>0</v>
      </c>
      <c r="M49" s="102" t="str">
        <f t="shared" si="0"/>
        <v>SI</v>
      </c>
      <c r="N49" s="101">
        <f>IF(ISBLANK(F49),"",IF(ISERROR(VLOOKUP(F49,[3]REgaReportesMultiples!$A$2:$M$350,4,FALSE)),"",VLOOKUP(F49,[3]REgaReportesMultiples!$A$2:$M$350,4,FALSE)))</f>
        <v>1000</v>
      </c>
      <c r="O49" s="100" t="str">
        <f t="shared" si="6"/>
        <v>CUMPLIDO</v>
      </c>
      <c r="P49" s="102"/>
      <c r="Q49" s="102"/>
      <c r="R49" s="102"/>
      <c r="S49" s="102">
        <f t="shared" si="3"/>
        <v>1</v>
      </c>
      <c r="T49" s="102">
        <f t="shared" si="4"/>
        <v>0</v>
      </c>
      <c r="U49" s="102">
        <f t="shared" si="5"/>
        <v>1</v>
      </c>
    </row>
    <row r="50" spans="1:21" ht="25.5" x14ac:dyDescent="0.25">
      <c r="A50" s="97" t="s">
        <v>107</v>
      </c>
      <c r="B50" s="97" t="s">
        <v>121</v>
      </c>
      <c r="C50" s="98" t="s">
        <v>364</v>
      </c>
      <c r="D50" s="98"/>
      <c r="E50" s="99" t="s">
        <v>131</v>
      </c>
      <c r="F50" s="127" t="s">
        <v>210</v>
      </c>
      <c r="G50" s="99" t="str">
        <f t="shared" si="1"/>
        <v>SI</v>
      </c>
      <c r="H50" s="100">
        <f>IF(ISBLANK(F50),"",IFERROR(VLOOKUP(F50,[1]REgaReportesMultiples!$A$2:$M$350,6,FALSE),""))</f>
        <v>14870893.199999999</v>
      </c>
      <c r="I50" s="100">
        <f>IF(ISBLANK(F50),"",IFERROR(VLOOKUP(F50,[1]REgaReportesMultiples!$A$2:$M$350,9,FALSE),""))</f>
        <v>14870892.9</v>
      </c>
      <c r="J50" s="102" t="str">
        <f t="shared" si="2"/>
        <v/>
      </c>
      <c r="K50" s="101">
        <f>IF(ISBLANK(F50),"",IFERROR(VLOOKUP(F50,[2]REgaReportesMultiples!$A$2:$M$350,6,FALSE),""))</f>
        <v>0</v>
      </c>
      <c r="L50" s="101">
        <f>IF(ISBLANK(F50),"",IFERROR(VLOOKUP(F50,[2]REgaReportesMultiples!$A$2:$M$350,9,FALSE),""))</f>
        <v>0</v>
      </c>
      <c r="M50" s="102" t="str">
        <f t="shared" si="0"/>
        <v>SI</v>
      </c>
      <c r="N50" s="101">
        <f>IF(ISBLANK(F50),"",IF(ISERROR(VLOOKUP(F50,[3]REgaReportesMultiples!$A$2:$M$350,4,FALSE)),"",VLOOKUP(F50,[3]REgaReportesMultiples!$A$2:$M$350,4,FALSE)))</f>
        <v>1000</v>
      </c>
      <c r="O50" s="100" t="str">
        <f t="shared" si="6"/>
        <v>CUMPLIDO</v>
      </c>
      <c r="P50" s="102"/>
      <c r="Q50" s="102"/>
      <c r="R50" s="102"/>
      <c r="S50" s="102">
        <f t="shared" si="3"/>
        <v>1</v>
      </c>
      <c r="T50" s="102">
        <f t="shared" si="4"/>
        <v>0</v>
      </c>
      <c r="U50" s="102">
        <f t="shared" si="5"/>
        <v>1</v>
      </c>
    </row>
    <row r="51" spans="1:21" ht="25.5" x14ac:dyDescent="0.25">
      <c r="A51" s="97" t="s">
        <v>107</v>
      </c>
      <c r="B51" s="97" t="s">
        <v>121</v>
      </c>
      <c r="C51" s="98" t="s">
        <v>364</v>
      </c>
      <c r="D51" s="98"/>
      <c r="E51" s="99" t="s">
        <v>131</v>
      </c>
      <c r="F51" s="127" t="s">
        <v>211</v>
      </c>
      <c r="G51" s="99" t="str">
        <f t="shared" si="1"/>
        <v>SI</v>
      </c>
      <c r="H51" s="100">
        <f>IF(ISBLANK(F51),"",IFERROR(VLOOKUP(F51,[1]REgaReportesMultiples!$A$2:$M$350,6,FALSE),""))</f>
        <v>1821348.1</v>
      </c>
      <c r="I51" s="100">
        <f>IF(ISBLANK(F51),"",IFERROR(VLOOKUP(F51,[1]REgaReportesMultiples!$A$2:$M$350,9,FALSE),""))</f>
        <v>1606715.14</v>
      </c>
      <c r="J51" s="102" t="str">
        <f t="shared" si="2"/>
        <v>SI</v>
      </c>
      <c r="K51" s="101">
        <f>IF(ISBLANK(F51),"",IFERROR(VLOOKUP(F51,[2]REgaReportesMultiples!$A$2:$M$350,6,FALSE),""))</f>
        <v>1823721</v>
      </c>
      <c r="L51" s="101">
        <f>IF(ISBLANK(F51),"",IFERROR(VLOOKUP(F51,[2]REgaReportesMultiples!$A$2:$M$350,9,FALSE),""))</f>
        <v>1797965.9</v>
      </c>
      <c r="M51" s="102" t="str">
        <f t="shared" si="0"/>
        <v>SI</v>
      </c>
      <c r="N51" s="101">
        <f>IF(ISBLANK(F51),"",IF(ISERROR(VLOOKUP(F51,[3]REgaReportesMultiples!$A$2:$M$350,4,FALSE)),"",VLOOKUP(F51,[3]REgaReportesMultiples!$A$2:$M$350,4,FALSE)))</f>
        <v>1891537</v>
      </c>
      <c r="O51" s="100" t="str">
        <f t="shared" si="6"/>
        <v>CUMPLIDO</v>
      </c>
      <c r="P51" s="102"/>
      <c r="Q51" s="102"/>
      <c r="R51" s="102"/>
      <c r="S51" s="102">
        <f t="shared" si="3"/>
        <v>1</v>
      </c>
      <c r="T51" s="102">
        <f t="shared" si="4"/>
        <v>1</v>
      </c>
      <c r="U51" s="102">
        <f t="shared" si="5"/>
        <v>1</v>
      </c>
    </row>
    <row r="52" spans="1:21" ht="25.5" x14ac:dyDescent="0.25">
      <c r="A52" s="97" t="s">
        <v>107</v>
      </c>
      <c r="B52" s="97" t="s">
        <v>121</v>
      </c>
      <c r="C52" s="98" t="s">
        <v>364</v>
      </c>
      <c r="D52" s="98"/>
      <c r="E52" s="99" t="s">
        <v>131</v>
      </c>
      <c r="F52" s="127" t="s">
        <v>212</v>
      </c>
      <c r="G52" s="99" t="str">
        <f t="shared" si="1"/>
        <v>SI</v>
      </c>
      <c r="H52" s="100">
        <f>IF(ISBLANK(F52),"",IFERROR(VLOOKUP(F52,[1]REgaReportesMultiples!$A$2:$M$350,6,FALSE),""))</f>
        <v>5820108.9800000004</v>
      </c>
      <c r="I52" s="100">
        <f>IF(ISBLANK(F52),"",IFERROR(VLOOKUP(F52,[1]REgaReportesMultiples!$A$2:$M$350,9,FALSE),""))</f>
        <v>5820108.9800000004</v>
      </c>
      <c r="J52" s="102" t="str">
        <f t="shared" si="2"/>
        <v/>
      </c>
      <c r="K52" s="101">
        <f>IF(ISBLANK(F52),"",IFERROR(VLOOKUP(F52,[2]REgaReportesMultiples!$A$2:$M$350,6,FALSE),""))</f>
        <v>0</v>
      </c>
      <c r="L52" s="101">
        <f>IF(ISBLANK(F52),"",IFERROR(VLOOKUP(F52,[2]REgaReportesMultiples!$A$2:$M$350,9,FALSE),""))</f>
        <v>0</v>
      </c>
      <c r="M52" s="102" t="str">
        <f t="shared" si="0"/>
        <v>SI</v>
      </c>
      <c r="N52" s="101">
        <f>IF(ISBLANK(F52),"",IF(ISERROR(VLOOKUP(F52,[3]REgaReportesMultiples!$A$2:$M$350,4,FALSE)),"",VLOOKUP(F52,[3]REgaReportesMultiples!$A$2:$M$350,4,FALSE)))</f>
        <v>3000</v>
      </c>
      <c r="O52" s="100" t="str">
        <f t="shared" si="6"/>
        <v>CUMPLIDO</v>
      </c>
      <c r="P52" s="102"/>
      <c r="Q52" s="102"/>
      <c r="R52" s="102"/>
      <c r="S52" s="102">
        <f t="shared" si="3"/>
        <v>1</v>
      </c>
      <c r="T52" s="102">
        <f t="shared" si="4"/>
        <v>0</v>
      </c>
      <c r="U52" s="102">
        <f t="shared" si="5"/>
        <v>1</v>
      </c>
    </row>
    <row r="53" spans="1:21" ht="25.5" x14ac:dyDescent="0.25">
      <c r="A53" s="97" t="s">
        <v>107</v>
      </c>
      <c r="B53" s="97" t="s">
        <v>121</v>
      </c>
      <c r="C53" s="98" t="s">
        <v>364</v>
      </c>
      <c r="D53" s="98"/>
      <c r="E53" s="99" t="s">
        <v>131</v>
      </c>
      <c r="F53" s="127" t="s">
        <v>213</v>
      </c>
      <c r="G53" s="99" t="str">
        <f t="shared" si="1"/>
        <v>SI</v>
      </c>
      <c r="H53" s="100">
        <f>IF(ISBLANK(F53),"",IFERROR(VLOOKUP(F53,[1]REgaReportesMultiples!$A$2:$M$350,6,FALSE),""))</f>
        <v>50000</v>
      </c>
      <c r="I53" s="100">
        <f>IF(ISBLANK(F53),"",IFERROR(VLOOKUP(F53,[1]REgaReportesMultiples!$A$2:$M$350,9,FALSE),""))</f>
        <v>0</v>
      </c>
      <c r="J53" s="102" t="str">
        <f t="shared" si="2"/>
        <v>SI</v>
      </c>
      <c r="K53" s="101">
        <f>IF(ISBLANK(F53),"",IFERROR(VLOOKUP(F53,[2]REgaReportesMultiples!$A$2:$M$350,6,FALSE),""))</f>
        <v>1414489.87</v>
      </c>
      <c r="L53" s="101">
        <f>IF(ISBLANK(F53),"",IFERROR(VLOOKUP(F53,[2]REgaReportesMultiples!$A$2:$M$350,9,FALSE),""))</f>
        <v>1414489.87</v>
      </c>
      <c r="M53" s="102" t="str">
        <f t="shared" si="0"/>
        <v>SI</v>
      </c>
      <c r="N53" s="101">
        <f>IF(ISBLANK(F53),"",IF(ISERROR(VLOOKUP(F53,[3]REgaReportesMultiples!$A$2:$M$350,4,FALSE)),"",VLOOKUP(F53,[3]REgaReportesMultiples!$A$2:$M$350,4,FALSE)))</f>
        <v>580000</v>
      </c>
      <c r="O53" s="100" t="s">
        <v>383</v>
      </c>
      <c r="P53" s="102"/>
      <c r="Q53" s="102"/>
      <c r="R53" s="102"/>
      <c r="S53" s="102">
        <f t="shared" si="3"/>
        <v>1</v>
      </c>
      <c r="T53" s="102">
        <f t="shared" si="4"/>
        <v>1</v>
      </c>
      <c r="U53" s="102">
        <f t="shared" si="5"/>
        <v>1</v>
      </c>
    </row>
    <row r="54" spans="1:21" ht="25.5" x14ac:dyDescent="0.25">
      <c r="A54" s="97" t="s">
        <v>107</v>
      </c>
      <c r="B54" s="97" t="s">
        <v>121</v>
      </c>
      <c r="C54" s="98" t="s">
        <v>364</v>
      </c>
      <c r="D54" s="98"/>
      <c r="E54" s="99" t="s">
        <v>131</v>
      </c>
      <c r="F54" s="127" t="s">
        <v>214</v>
      </c>
      <c r="G54" s="99" t="str">
        <f t="shared" si="1"/>
        <v>SI</v>
      </c>
      <c r="H54" s="100">
        <f>IF(ISBLANK(F54),"",IFERROR(VLOOKUP(F54,[1]REgaReportesMultiples!$A$2:$M$350,6,FALSE),""))</f>
        <v>4351106.1100000003</v>
      </c>
      <c r="I54" s="100">
        <f>IF(ISBLANK(F54),"",IFERROR(VLOOKUP(F54,[1]REgaReportesMultiples!$A$2:$M$350,9,FALSE),""))</f>
        <v>4351105.92</v>
      </c>
      <c r="J54" s="102" t="str">
        <f t="shared" si="2"/>
        <v/>
      </c>
      <c r="K54" s="101">
        <f>IF(ISBLANK(F54),"",IFERROR(VLOOKUP(F54,[2]REgaReportesMultiples!$A$2:$M$350,6,FALSE),""))</f>
        <v>0</v>
      </c>
      <c r="L54" s="101">
        <f>IF(ISBLANK(F54),"",IFERROR(VLOOKUP(F54,[2]REgaReportesMultiples!$A$2:$M$350,9,FALSE),""))</f>
        <v>0</v>
      </c>
      <c r="M54" s="102" t="str">
        <f t="shared" si="0"/>
        <v>SI</v>
      </c>
      <c r="N54" s="101">
        <f>IF(ISBLANK(F54),"",IF(ISERROR(VLOOKUP(F54,[3]REgaReportesMultiples!$A$2:$M$350,4,FALSE)),"",VLOOKUP(F54,[3]REgaReportesMultiples!$A$2:$M$350,4,FALSE)))</f>
        <v>264536</v>
      </c>
      <c r="O54" s="100" t="str">
        <f t="shared" si="6"/>
        <v>CUMPLIDO</v>
      </c>
      <c r="P54" s="102"/>
      <c r="Q54" s="102"/>
      <c r="R54" s="102"/>
      <c r="S54" s="102">
        <f t="shared" si="3"/>
        <v>1</v>
      </c>
      <c r="T54" s="102">
        <f t="shared" si="4"/>
        <v>0</v>
      </c>
      <c r="U54" s="102">
        <f t="shared" si="5"/>
        <v>1</v>
      </c>
    </row>
    <row r="55" spans="1:21" ht="25.5" x14ac:dyDescent="0.25">
      <c r="A55" s="97" t="s">
        <v>107</v>
      </c>
      <c r="B55" s="97" t="s">
        <v>121</v>
      </c>
      <c r="C55" s="98" t="s">
        <v>364</v>
      </c>
      <c r="D55" s="98"/>
      <c r="E55" s="99" t="s">
        <v>131</v>
      </c>
      <c r="F55" s="127" t="s">
        <v>215</v>
      </c>
      <c r="G55" s="99" t="str">
        <f t="shared" si="1"/>
        <v>SI</v>
      </c>
      <c r="H55" s="100">
        <f>IF(ISBLANK(F55),"",IFERROR(VLOOKUP(F55,[1]REgaReportesMultiples!$A$2:$M$350,6,FALSE),""))</f>
        <v>290000</v>
      </c>
      <c r="I55" s="100">
        <f>IF(ISBLANK(F55),"",IFERROR(VLOOKUP(F55,[1]REgaReportesMultiples!$A$2:$M$350,9,FALSE),""))</f>
        <v>0</v>
      </c>
      <c r="J55" s="102" t="str">
        <f t="shared" si="2"/>
        <v/>
      </c>
      <c r="K55" s="101">
        <f>IF(ISBLANK(F55),"",IFERROR(VLOOKUP(F55,[2]REgaReportesMultiples!$A$2:$M$350,6,FALSE),""))</f>
        <v>0</v>
      </c>
      <c r="L55" s="101">
        <f>IF(ISBLANK(F55),"",IFERROR(VLOOKUP(F55,[2]REgaReportesMultiples!$A$2:$M$350,9,FALSE),""))</f>
        <v>0</v>
      </c>
      <c r="M55" s="102" t="str">
        <f t="shared" si="0"/>
        <v>SI</v>
      </c>
      <c r="N55" s="101">
        <f>IF(ISBLANK(F55),"",IF(ISERROR(VLOOKUP(F55,[3]REgaReportesMultiples!$A$2:$M$350,4,FALSE)),"",VLOOKUP(F55,[3]REgaReportesMultiples!$A$2:$M$350,4,FALSE)))</f>
        <v>3000</v>
      </c>
      <c r="O55" s="100" t="s">
        <v>383</v>
      </c>
      <c r="P55" s="102"/>
      <c r="Q55" s="102"/>
      <c r="R55" s="102"/>
      <c r="S55" s="102">
        <f t="shared" si="3"/>
        <v>1</v>
      </c>
      <c r="T55" s="102">
        <f t="shared" si="4"/>
        <v>0</v>
      </c>
      <c r="U55" s="102">
        <f t="shared" si="5"/>
        <v>1</v>
      </c>
    </row>
    <row r="56" spans="1:21" ht="25.5" x14ac:dyDescent="0.25">
      <c r="A56" s="97" t="s">
        <v>107</v>
      </c>
      <c r="B56" s="97" t="s">
        <v>121</v>
      </c>
      <c r="C56" s="98" t="s">
        <v>364</v>
      </c>
      <c r="D56" s="98"/>
      <c r="E56" s="99" t="s">
        <v>131</v>
      </c>
      <c r="F56" s="127" t="s">
        <v>216</v>
      </c>
      <c r="G56" s="99" t="str">
        <f t="shared" si="1"/>
        <v>SI</v>
      </c>
      <c r="H56" s="100">
        <f>IF(ISBLANK(F56),"",IFERROR(VLOOKUP(F56,[1]REgaReportesMultiples!$A$2:$M$350,6,FALSE),""))</f>
        <v>2351373.21</v>
      </c>
      <c r="I56" s="100">
        <f>IF(ISBLANK(F56),"",IFERROR(VLOOKUP(F56,[1]REgaReportesMultiples!$A$2:$M$350,9,FALSE),""))</f>
        <v>2205250.71</v>
      </c>
      <c r="J56" s="102" t="str">
        <f t="shared" si="2"/>
        <v>SI</v>
      </c>
      <c r="K56" s="101">
        <f>IF(ISBLANK(F56),"",IFERROR(VLOOKUP(F56,[2]REgaReportesMultiples!$A$2:$M$350,6,FALSE),""))</f>
        <v>583078</v>
      </c>
      <c r="L56" s="101">
        <f>IF(ISBLANK(F56),"",IFERROR(VLOOKUP(F56,[2]REgaReportesMultiples!$A$2:$M$350,9,FALSE),""))</f>
        <v>446301.13</v>
      </c>
      <c r="M56" s="102" t="str">
        <f t="shared" si="0"/>
        <v>SI</v>
      </c>
      <c r="N56" s="101">
        <f>IF(ISBLANK(F56),"",IF(ISERROR(VLOOKUP(F56,[3]REgaReportesMultiples!$A$2:$M$350,4,FALSE)),"",VLOOKUP(F56,[3]REgaReportesMultiples!$A$2:$M$350,4,FALSE)))</f>
        <v>201482</v>
      </c>
      <c r="O56" s="100" t="str">
        <f t="shared" si="6"/>
        <v>CUMPLIDO</v>
      </c>
      <c r="P56" s="102"/>
      <c r="Q56" s="102"/>
      <c r="R56" s="102"/>
      <c r="S56" s="102">
        <f t="shared" si="3"/>
        <v>1</v>
      </c>
      <c r="T56" s="102">
        <f t="shared" si="4"/>
        <v>1</v>
      </c>
      <c r="U56" s="102">
        <f t="shared" si="5"/>
        <v>1</v>
      </c>
    </row>
    <row r="57" spans="1:21" ht="25.5" x14ac:dyDescent="0.25">
      <c r="A57" s="97" t="s">
        <v>107</v>
      </c>
      <c r="B57" s="97" t="s">
        <v>121</v>
      </c>
      <c r="C57" s="98" t="s">
        <v>364</v>
      </c>
      <c r="D57" s="98"/>
      <c r="E57" s="99" t="s">
        <v>131</v>
      </c>
      <c r="F57" s="127" t="s">
        <v>217</v>
      </c>
      <c r="G57" s="99" t="str">
        <f t="shared" si="1"/>
        <v>SI</v>
      </c>
      <c r="H57" s="100">
        <f>IF(ISBLANK(F57),"",IFERROR(VLOOKUP(F57,[1]REgaReportesMultiples!$A$2:$M$350,6,FALSE),""))</f>
        <v>998786</v>
      </c>
      <c r="I57" s="100">
        <f>IF(ISBLANK(F57),"",IFERROR(VLOOKUP(F57,[1]REgaReportesMultiples!$A$2:$M$350,9,FALSE),""))</f>
        <v>439706.54</v>
      </c>
      <c r="J57" s="102" t="str">
        <f t="shared" si="2"/>
        <v>SI</v>
      </c>
      <c r="K57" s="101">
        <f>IF(ISBLANK(F57),"",IFERROR(VLOOKUP(F57,[2]REgaReportesMultiples!$A$2:$M$350,6,FALSE),""))</f>
        <v>3773167</v>
      </c>
      <c r="L57" s="101">
        <f>IF(ISBLANK(F57),"",IFERROR(VLOOKUP(F57,[2]REgaReportesMultiples!$A$2:$M$350,9,FALSE),""))</f>
        <v>3512302.93</v>
      </c>
      <c r="M57" s="102" t="str">
        <f t="shared" si="0"/>
        <v>SI</v>
      </c>
      <c r="N57" s="101">
        <f>IF(ISBLANK(F57),"",IF(ISERROR(VLOOKUP(F57,[3]REgaReportesMultiples!$A$2:$M$350,4,FALSE)),"",VLOOKUP(F57,[3]REgaReportesMultiples!$A$2:$M$350,4,FALSE)))</f>
        <v>2649987</v>
      </c>
      <c r="O57" s="100" t="str">
        <f t="shared" si="6"/>
        <v>CUMPLIDO</v>
      </c>
      <c r="P57" s="102"/>
      <c r="Q57" s="102"/>
      <c r="R57" s="102"/>
      <c r="S57" s="102">
        <f t="shared" si="3"/>
        <v>1</v>
      </c>
      <c r="T57" s="102">
        <f t="shared" si="4"/>
        <v>1</v>
      </c>
      <c r="U57" s="102">
        <f t="shared" si="5"/>
        <v>1</v>
      </c>
    </row>
    <row r="58" spans="1:21" ht="25.5" x14ac:dyDescent="0.25">
      <c r="A58" s="97" t="s">
        <v>107</v>
      </c>
      <c r="B58" s="97" t="s">
        <v>121</v>
      </c>
      <c r="C58" s="98" t="s">
        <v>364</v>
      </c>
      <c r="D58" s="98"/>
      <c r="E58" s="99" t="s">
        <v>131</v>
      </c>
      <c r="F58" s="127" t="s">
        <v>218</v>
      </c>
      <c r="G58" s="99" t="str">
        <f t="shared" si="1"/>
        <v>SI</v>
      </c>
      <c r="H58" s="100">
        <f>IF(ISBLANK(F58),"",IFERROR(VLOOKUP(F58,[1]REgaReportesMultiples!$A$2:$M$350,6,FALSE),""))</f>
        <v>2901828.78</v>
      </c>
      <c r="I58" s="100">
        <f>IF(ISBLANK(F58),"",IFERROR(VLOOKUP(F58,[1]REgaReportesMultiples!$A$2:$M$350,9,FALSE),""))</f>
        <v>2688240.75</v>
      </c>
      <c r="J58" s="102" t="str">
        <f t="shared" si="2"/>
        <v>SI</v>
      </c>
      <c r="K58" s="101">
        <f>IF(ISBLANK(F58),"",IFERROR(VLOOKUP(F58,[2]REgaReportesMultiples!$A$2:$M$350,6,FALSE),""))</f>
        <v>1572125.79</v>
      </c>
      <c r="L58" s="101">
        <f>IF(ISBLANK(F58),"",IFERROR(VLOOKUP(F58,[2]REgaReportesMultiples!$A$2:$M$350,9,FALSE),""))</f>
        <v>1095982.6599999999</v>
      </c>
      <c r="M58" s="102" t="str">
        <f t="shared" si="0"/>
        <v/>
      </c>
      <c r="N58" s="101">
        <f>IF(ISBLANK(F58),"",IF(ISERROR(VLOOKUP(F58,[3]REgaReportesMultiples!$A$2:$M$350,4,FALSE)),"",VLOOKUP(F58,[3]REgaReportesMultiples!$A$2:$M$350,4,FALSE)))</f>
        <v>0</v>
      </c>
      <c r="O58" s="100" t="str">
        <f t="shared" si="6"/>
        <v>CUMPLIDO</v>
      </c>
      <c r="P58" s="102"/>
      <c r="Q58" s="102"/>
      <c r="R58" s="102"/>
      <c r="S58" s="102">
        <f t="shared" si="3"/>
        <v>1</v>
      </c>
      <c r="T58" s="102">
        <f t="shared" si="4"/>
        <v>1</v>
      </c>
      <c r="U58" s="102">
        <f t="shared" si="5"/>
        <v>0</v>
      </c>
    </row>
    <row r="59" spans="1:21" ht="25.5" x14ac:dyDescent="0.25">
      <c r="A59" s="97" t="s">
        <v>107</v>
      </c>
      <c r="B59" s="97" t="s">
        <v>121</v>
      </c>
      <c r="C59" s="98" t="s">
        <v>364</v>
      </c>
      <c r="D59" s="98"/>
      <c r="E59" s="99" t="s">
        <v>131</v>
      </c>
      <c r="F59" s="127" t="s">
        <v>219</v>
      </c>
      <c r="G59" s="99" t="str">
        <f t="shared" si="1"/>
        <v>SI</v>
      </c>
      <c r="H59" s="100">
        <f>IF(ISBLANK(F59),"",IFERROR(VLOOKUP(F59,[1]REgaReportesMultiples!$A$2:$M$350,6,FALSE),""))</f>
        <v>4678572.8099999996</v>
      </c>
      <c r="I59" s="100">
        <f>IF(ISBLANK(F59),"",IFERROR(VLOOKUP(F59,[1]REgaReportesMultiples!$A$2:$M$350,9,FALSE),""))</f>
        <v>4561829.09</v>
      </c>
      <c r="J59" s="102" t="str">
        <f t="shared" si="2"/>
        <v>SI</v>
      </c>
      <c r="K59" s="101">
        <f>IF(ISBLANK(F59),"",IFERROR(VLOOKUP(F59,[2]REgaReportesMultiples!$A$2:$M$350,6,FALSE),""))</f>
        <v>681550.86</v>
      </c>
      <c r="L59" s="101">
        <f>IF(ISBLANK(F59),"",IFERROR(VLOOKUP(F59,[2]REgaReportesMultiples!$A$2:$M$350,9,FALSE),""))</f>
        <v>638522.26</v>
      </c>
      <c r="M59" s="102" t="str">
        <f t="shared" si="0"/>
        <v/>
      </c>
      <c r="N59" s="101">
        <f>IF(ISBLANK(F59),"",IF(ISERROR(VLOOKUP(F59,[3]REgaReportesMultiples!$A$2:$M$350,4,FALSE)),"",VLOOKUP(F59,[3]REgaReportesMultiples!$A$2:$M$350,4,FALSE)))</f>
        <v>0</v>
      </c>
      <c r="O59" s="100" t="str">
        <f t="shared" si="6"/>
        <v>CUMPLIDO</v>
      </c>
      <c r="P59" s="102"/>
      <c r="Q59" s="102"/>
      <c r="R59" s="102"/>
      <c r="S59" s="102">
        <f t="shared" si="3"/>
        <v>1</v>
      </c>
      <c r="T59" s="102">
        <f t="shared" si="4"/>
        <v>1</v>
      </c>
      <c r="U59" s="102">
        <f t="shared" si="5"/>
        <v>0</v>
      </c>
    </row>
    <row r="60" spans="1:21" ht="25.5" x14ac:dyDescent="0.25">
      <c r="A60" s="97" t="s">
        <v>107</v>
      </c>
      <c r="B60" s="97" t="s">
        <v>121</v>
      </c>
      <c r="C60" s="98" t="s">
        <v>364</v>
      </c>
      <c r="D60" s="98"/>
      <c r="E60" s="99" t="s">
        <v>131</v>
      </c>
      <c r="F60" s="127" t="s">
        <v>220</v>
      </c>
      <c r="G60" s="99" t="str">
        <f t="shared" si="1"/>
        <v>SI</v>
      </c>
      <c r="H60" s="100">
        <f>IF(ISBLANK(F60),"",IFERROR(VLOOKUP(F60,[1]REgaReportesMultiples!$A$2:$M$350,6,FALSE),""))</f>
        <v>1221805</v>
      </c>
      <c r="I60" s="100">
        <f>IF(ISBLANK(F60),"",IFERROR(VLOOKUP(F60,[1]REgaReportesMultiples!$A$2:$M$350,9,FALSE),""))</f>
        <v>748461.08</v>
      </c>
      <c r="J60" s="102" t="str">
        <f t="shared" si="2"/>
        <v>SI</v>
      </c>
      <c r="K60" s="101">
        <f>IF(ISBLANK(F60),"",IFERROR(VLOOKUP(F60,[2]REgaReportesMultiples!$A$2:$M$350,6,FALSE),""))</f>
        <v>3955887.24</v>
      </c>
      <c r="L60" s="101">
        <f>IF(ISBLANK(F60),"",IFERROR(VLOOKUP(F60,[2]REgaReportesMultiples!$A$2:$M$350,9,FALSE),""))</f>
        <v>3422164.65</v>
      </c>
      <c r="M60" s="102" t="str">
        <f t="shared" si="0"/>
        <v>SI</v>
      </c>
      <c r="N60" s="101">
        <f>IF(ISBLANK(F60),"",IF(ISERROR(VLOOKUP(F60,[3]REgaReportesMultiples!$A$2:$M$350,4,FALSE)),"",VLOOKUP(F60,[3]REgaReportesMultiples!$A$2:$M$350,4,FALSE)))</f>
        <v>5338</v>
      </c>
      <c r="O60" s="100" t="str">
        <f t="shared" si="6"/>
        <v>CUMPLIDO</v>
      </c>
      <c r="P60" s="102"/>
      <c r="Q60" s="102"/>
      <c r="R60" s="102"/>
      <c r="S60" s="102">
        <f t="shared" si="3"/>
        <v>1</v>
      </c>
      <c r="T60" s="102">
        <f t="shared" si="4"/>
        <v>1</v>
      </c>
      <c r="U60" s="102">
        <f t="shared" si="5"/>
        <v>1</v>
      </c>
    </row>
    <row r="61" spans="1:21" ht="25.5" x14ac:dyDescent="0.25">
      <c r="A61" s="97" t="s">
        <v>107</v>
      </c>
      <c r="B61" s="97" t="s">
        <v>121</v>
      </c>
      <c r="C61" s="98" t="s">
        <v>364</v>
      </c>
      <c r="D61" s="98"/>
      <c r="E61" s="99" t="s">
        <v>131</v>
      </c>
      <c r="F61" s="127" t="s">
        <v>221</v>
      </c>
      <c r="G61" s="99" t="str">
        <f t="shared" si="1"/>
        <v>SI</v>
      </c>
      <c r="H61" s="100">
        <f>IF(ISBLANK(F61),"",IFERROR(VLOOKUP(F61,[1]REgaReportesMultiples!$A$2:$M$350,6,FALSE),""))</f>
        <v>4542435.7300000004</v>
      </c>
      <c r="I61" s="100">
        <f>IF(ISBLANK(F61),"",IFERROR(VLOOKUP(F61,[1]REgaReportesMultiples!$A$2:$M$350,9,FALSE),""))</f>
        <v>4306834.24</v>
      </c>
      <c r="J61" s="102" t="str">
        <f t="shared" si="2"/>
        <v>SI</v>
      </c>
      <c r="K61" s="101">
        <f>IF(ISBLANK(F61),"",IFERROR(VLOOKUP(F61,[2]REgaReportesMultiples!$A$2:$M$350,6,FALSE),""))</f>
        <v>2487911.7999999998</v>
      </c>
      <c r="L61" s="101">
        <f>IF(ISBLANK(F61),"",IFERROR(VLOOKUP(F61,[2]REgaReportesMultiples!$A$2:$M$350,9,FALSE),""))</f>
        <v>2391424.38</v>
      </c>
      <c r="M61" s="102" t="str">
        <f t="shared" si="0"/>
        <v>SI</v>
      </c>
      <c r="N61" s="101">
        <f>IF(ISBLANK(F61),"",IF(ISERROR(VLOOKUP(F61,[3]REgaReportesMultiples!$A$2:$M$350,4,FALSE)),"",VLOOKUP(F61,[3]REgaReportesMultiples!$A$2:$M$350,4,FALSE)))</f>
        <v>276912</v>
      </c>
      <c r="O61" s="100" t="str">
        <f t="shared" si="6"/>
        <v>CUMPLIDO</v>
      </c>
      <c r="P61" s="102"/>
      <c r="Q61" s="102"/>
      <c r="R61" s="102"/>
      <c r="S61" s="102">
        <f t="shared" si="3"/>
        <v>1</v>
      </c>
      <c r="T61" s="102">
        <f t="shared" si="4"/>
        <v>1</v>
      </c>
      <c r="U61" s="102">
        <f t="shared" si="5"/>
        <v>1</v>
      </c>
    </row>
    <row r="62" spans="1:21" ht="25.5" x14ac:dyDescent="0.25">
      <c r="A62" s="97" t="s">
        <v>107</v>
      </c>
      <c r="B62" s="97" t="s">
        <v>121</v>
      </c>
      <c r="C62" s="98" t="s">
        <v>364</v>
      </c>
      <c r="D62" s="98"/>
      <c r="E62" s="99" t="s">
        <v>131</v>
      </c>
      <c r="F62" s="127" t="s">
        <v>222</v>
      </c>
      <c r="G62" s="99" t="str">
        <f t="shared" si="1"/>
        <v>SI</v>
      </c>
      <c r="H62" s="100">
        <f>IF(ISBLANK(F62),"",IFERROR(VLOOKUP(F62,[1]REgaReportesMultiples!$A$2:$M$350,6,FALSE),""))</f>
        <v>6696665.2599999998</v>
      </c>
      <c r="I62" s="100">
        <f>IF(ISBLANK(F62),"",IFERROR(VLOOKUP(F62,[1]REgaReportesMultiples!$A$2:$M$350,9,FALSE),""))</f>
        <v>5863447.7999999998</v>
      </c>
      <c r="J62" s="102" t="str">
        <f t="shared" si="2"/>
        <v>SI</v>
      </c>
      <c r="K62" s="101">
        <f>IF(ISBLANK(F62),"",IFERROR(VLOOKUP(F62,[2]REgaReportesMultiples!$A$2:$M$350,6,FALSE),""))</f>
        <v>6262793.4000000004</v>
      </c>
      <c r="L62" s="101">
        <f>IF(ISBLANK(F62),"",IFERROR(VLOOKUP(F62,[2]REgaReportesMultiples!$A$2:$M$350,9,FALSE),""))</f>
        <v>6032958.5700000003</v>
      </c>
      <c r="M62" s="102" t="str">
        <f t="shared" si="0"/>
        <v>SI</v>
      </c>
      <c r="N62" s="101">
        <f>IF(ISBLANK(F62),"",IF(ISERROR(VLOOKUP(F62,[3]REgaReportesMultiples!$A$2:$M$350,4,FALSE)),"",VLOOKUP(F62,[3]REgaReportesMultiples!$A$2:$M$350,4,FALSE)))</f>
        <v>176038</v>
      </c>
      <c r="O62" s="100" t="str">
        <f t="shared" si="6"/>
        <v>CUMPLIDO</v>
      </c>
      <c r="P62" s="102"/>
      <c r="Q62" s="102"/>
      <c r="R62" s="102"/>
      <c r="S62" s="102">
        <f t="shared" si="3"/>
        <v>1</v>
      </c>
      <c r="T62" s="102">
        <f t="shared" si="4"/>
        <v>1</v>
      </c>
      <c r="U62" s="102">
        <f t="shared" si="5"/>
        <v>1</v>
      </c>
    </row>
    <row r="63" spans="1:21" ht="25.5" x14ac:dyDescent="0.25">
      <c r="A63" s="97" t="s">
        <v>107</v>
      </c>
      <c r="B63" s="97" t="s">
        <v>121</v>
      </c>
      <c r="C63" s="98" t="s">
        <v>364</v>
      </c>
      <c r="D63" s="98"/>
      <c r="E63" s="99" t="s">
        <v>131</v>
      </c>
      <c r="F63" s="127" t="s">
        <v>223</v>
      </c>
      <c r="G63" s="99" t="str">
        <f t="shared" si="1"/>
        <v>SI</v>
      </c>
      <c r="H63" s="100">
        <f>IF(ISBLANK(F63),"",IFERROR(VLOOKUP(F63,[1]REgaReportesMultiples!$A$2:$M$350,6,FALSE),""))</f>
        <v>4505916.63</v>
      </c>
      <c r="I63" s="100">
        <f>IF(ISBLANK(F63),"",IFERROR(VLOOKUP(F63,[1]REgaReportesMultiples!$A$2:$M$350,9,FALSE),""))</f>
        <v>4357051.34</v>
      </c>
      <c r="J63" s="102" t="str">
        <f t="shared" si="2"/>
        <v>SI</v>
      </c>
      <c r="K63" s="101">
        <f>IF(ISBLANK(F63),"",IFERROR(VLOOKUP(F63,[2]REgaReportesMultiples!$A$2:$M$350,6,FALSE),""))</f>
        <v>264926.5</v>
      </c>
      <c r="L63" s="101">
        <f>IF(ISBLANK(F63),"",IFERROR(VLOOKUP(F63,[2]REgaReportesMultiples!$A$2:$M$350,9,FALSE),""))</f>
        <v>256071.9</v>
      </c>
      <c r="M63" s="102" t="str">
        <f t="shared" si="0"/>
        <v/>
      </c>
      <c r="N63" s="101">
        <f>IF(ISBLANK(F63),"",IF(ISERROR(VLOOKUP(F63,[3]REgaReportesMultiples!$A$2:$M$350,4,FALSE)),"",VLOOKUP(F63,[3]REgaReportesMultiples!$A$2:$M$350,4,FALSE)))</f>
        <v>0</v>
      </c>
      <c r="O63" s="100" t="str">
        <f t="shared" si="6"/>
        <v>CUMPLIDO</v>
      </c>
      <c r="P63" s="102"/>
      <c r="Q63" s="102"/>
      <c r="R63" s="102"/>
      <c r="S63" s="102">
        <f t="shared" si="3"/>
        <v>1</v>
      </c>
      <c r="T63" s="102">
        <f t="shared" si="4"/>
        <v>1</v>
      </c>
      <c r="U63" s="102">
        <f t="shared" si="5"/>
        <v>0</v>
      </c>
    </row>
    <row r="64" spans="1:21" ht="25.5" x14ac:dyDescent="0.25">
      <c r="A64" s="97" t="s">
        <v>107</v>
      </c>
      <c r="B64" s="97" t="s">
        <v>121</v>
      </c>
      <c r="C64" s="98" t="s">
        <v>364</v>
      </c>
      <c r="D64" s="98"/>
      <c r="E64" s="99" t="s">
        <v>131</v>
      </c>
      <c r="F64" s="127" t="s">
        <v>224</v>
      </c>
      <c r="G64" s="99" t="str">
        <f t="shared" si="1"/>
        <v>SI</v>
      </c>
      <c r="H64" s="100">
        <f>IF(ISBLANK(F64),"",IFERROR(VLOOKUP(F64,[1]REgaReportesMultiples!$A$2:$M$350,6,FALSE),""))</f>
        <v>2847868.9</v>
      </c>
      <c r="I64" s="100">
        <f>IF(ISBLANK(F64),"",IFERROR(VLOOKUP(F64,[1]REgaReportesMultiples!$A$2:$M$350,9,FALSE),""))</f>
        <v>2600190.34</v>
      </c>
      <c r="J64" s="102" t="str">
        <f t="shared" si="2"/>
        <v>SI</v>
      </c>
      <c r="K64" s="101">
        <f>IF(ISBLANK(F64),"",IFERROR(VLOOKUP(F64,[2]REgaReportesMultiples!$A$2:$M$350,6,FALSE),""))</f>
        <v>246485.61</v>
      </c>
      <c r="L64" s="101">
        <f>IF(ISBLANK(F64),"",IFERROR(VLOOKUP(F64,[2]REgaReportesMultiples!$A$2:$M$350,9,FALSE),""))</f>
        <v>245539.49</v>
      </c>
      <c r="M64" s="102" t="str">
        <f t="shared" si="0"/>
        <v/>
      </c>
      <c r="N64" s="101">
        <f>IF(ISBLANK(F64),"",IF(ISERROR(VLOOKUP(F64,[3]REgaReportesMultiples!$A$2:$M$350,4,FALSE)),"",VLOOKUP(F64,[3]REgaReportesMultiples!$A$2:$M$350,4,FALSE)))</f>
        <v>0</v>
      </c>
      <c r="O64" s="100" t="str">
        <f t="shared" si="6"/>
        <v>CUMPLIDO</v>
      </c>
      <c r="P64" s="102"/>
      <c r="Q64" s="102"/>
      <c r="R64" s="102"/>
      <c r="S64" s="102">
        <f t="shared" si="3"/>
        <v>1</v>
      </c>
      <c r="T64" s="102">
        <f t="shared" si="4"/>
        <v>1</v>
      </c>
      <c r="U64" s="102">
        <f t="shared" si="5"/>
        <v>0</v>
      </c>
    </row>
    <row r="65" spans="1:21" ht="25.5" x14ac:dyDescent="0.25">
      <c r="A65" s="97" t="s">
        <v>107</v>
      </c>
      <c r="B65" s="97" t="s">
        <v>121</v>
      </c>
      <c r="C65" s="98" t="s">
        <v>364</v>
      </c>
      <c r="D65" s="98"/>
      <c r="E65" s="99" t="s">
        <v>131</v>
      </c>
      <c r="F65" s="127" t="s">
        <v>225</v>
      </c>
      <c r="G65" s="99" t="str">
        <f t="shared" si="1"/>
        <v>SI</v>
      </c>
      <c r="H65" s="100">
        <f>IF(ISBLANK(F65),"",IFERROR(VLOOKUP(F65,[1]REgaReportesMultiples!$A$2:$M$350,6,FALSE),""))</f>
        <v>3611482</v>
      </c>
      <c r="I65" s="100">
        <f>IF(ISBLANK(F65),"",IFERROR(VLOOKUP(F65,[1]REgaReportesMultiples!$A$2:$M$350,9,FALSE),""))</f>
        <v>3236587</v>
      </c>
      <c r="J65" s="102" t="str">
        <f t="shared" si="2"/>
        <v>SI</v>
      </c>
      <c r="K65" s="101">
        <f>IF(ISBLANK(F65),"",IFERROR(VLOOKUP(F65,[2]REgaReportesMultiples!$A$2:$M$350,6,FALSE),""))</f>
        <v>6732580.4000000004</v>
      </c>
      <c r="L65" s="101">
        <f>IF(ISBLANK(F65),"",IFERROR(VLOOKUP(F65,[2]REgaReportesMultiples!$A$2:$M$350,9,FALSE),""))</f>
        <v>6698955.4699999997</v>
      </c>
      <c r="M65" s="102" t="str">
        <f t="shared" si="0"/>
        <v>SI</v>
      </c>
      <c r="N65" s="101">
        <f>IF(ISBLANK(F65),"",IF(ISERROR(VLOOKUP(F65,[3]REgaReportesMultiples!$A$2:$M$350,4,FALSE)),"",VLOOKUP(F65,[3]REgaReportesMultiples!$A$2:$M$350,4,FALSE)))</f>
        <v>107370</v>
      </c>
      <c r="O65" s="100" t="str">
        <f t="shared" si="6"/>
        <v>CUMPLIDO</v>
      </c>
      <c r="P65" s="102"/>
      <c r="Q65" s="102"/>
      <c r="R65" s="102"/>
      <c r="S65" s="102">
        <f t="shared" si="3"/>
        <v>1</v>
      </c>
      <c r="T65" s="102">
        <f t="shared" si="4"/>
        <v>1</v>
      </c>
      <c r="U65" s="102">
        <f t="shared" si="5"/>
        <v>1</v>
      </c>
    </row>
    <row r="66" spans="1:21" ht="25.5" x14ac:dyDescent="0.25">
      <c r="A66" s="97" t="s">
        <v>107</v>
      </c>
      <c r="B66" s="97" t="s">
        <v>121</v>
      </c>
      <c r="C66" s="98" t="s">
        <v>364</v>
      </c>
      <c r="D66" s="98"/>
      <c r="E66" s="99" t="s">
        <v>131</v>
      </c>
      <c r="F66" s="127" t="s">
        <v>226</v>
      </c>
      <c r="G66" s="99" t="str">
        <f t="shared" si="1"/>
        <v>SI</v>
      </c>
      <c r="H66" s="100">
        <f>IF(ISBLANK(F66),"",IFERROR(VLOOKUP(F66,[1]REgaReportesMultiples!$A$2:$M$350,6,FALSE),""))</f>
        <v>5015060.2</v>
      </c>
      <c r="I66" s="100">
        <f>IF(ISBLANK(F66),"",IFERROR(VLOOKUP(F66,[1]REgaReportesMultiples!$A$2:$M$350,9,FALSE),""))</f>
        <v>4830543.09</v>
      </c>
      <c r="J66" s="102" t="str">
        <f t="shared" si="2"/>
        <v>SI</v>
      </c>
      <c r="K66" s="101">
        <f>IF(ISBLANK(F66),"",IFERROR(VLOOKUP(F66,[2]REgaReportesMultiples!$A$2:$M$350,6,FALSE),""))</f>
        <v>1533018.26</v>
      </c>
      <c r="L66" s="101">
        <f>IF(ISBLANK(F66),"",IFERROR(VLOOKUP(F66,[2]REgaReportesMultiples!$A$2:$M$350,9,FALSE),""))</f>
        <v>1509888.15</v>
      </c>
      <c r="M66" s="102" t="str">
        <f t="shared" ref="M66:M129" si="7">IF(ISBLANK(F66),IF(ISBLANK(R66),"","SI"),IF(N66&lt;&gt;"",IF(N66&gt;0,"SI",""),""))</f>
        <v>SI</v>
      </c>
      <c r="N66" s="101">
        <f>IF(ISBLANK(F66),"",IF(ISERROR(VLOOKUP(F66,[3]REgaReportesMultiples!$A$2:$M$350,4,FALSE)),"",VLOOKUP(F66,[3]REgaReportesMultiples!$A$2:$M$350,4,FALSE)))</f>
        <v>104240</v>
      </c>
      <c r="O66" s="100" t="str">
        <f t="shared" si="6"/>
        <v>CUMPLIDO</v>
      </c>
      <c r="P66" s="102"/>
      <c r="Q66" s="102"/>
      <c r="R66" s="102"/>
      <c r="S66" s="102">
        <f t="shared" si="3"/>
        <v>1</v>
      </c>
      <c r="T66" s="102">
        <f t="shared" si="4"/>
        <v>1</v>
      </c>
      <c r="U66" s="102">
        <f t="shared" si="5"/>
        <v>1</v>
      </c>
    </row>
    <row r="67" spans="1:21" ht="25.5" x14ac:dyDescent="0.25">
      <c r="A67" s="97" t="s">
        <v>107</v>
      </c>
      <c r="B67" s="97" t="s">
        <v>121</v>
      </c>
      <c r="C67" s="98" t="s">
        <v>364</v>
      </c>
      <c r="D67" s="98"/>
      <c r="E67" s="99" t="s">
        <v>131</v>
      </c>
      <c r="F67" s="127" t="s">
        <v>227</v>
      </c>
      <c r="G67" s="99" t="str">
        <f t="shared" ref="G67:G130" si="8">IF(ISBLANK(F67),IF(ISBLANK(R67),"","SI"),IF(H67&lt;&gt;"",IF(H67&gt;0,"SI",""),""))</f>
        <v>SI</v>
      </c>
      <c r="H67" s="100">
        <f>IF(ISBLANK(F67),"",IFERROR(VLOOKUP(F67,[1]REgaReportesMultiples!$A$2:$M$350,6,FALSE),""))</f>
        <v>1440502</v>
      </c>
      <c r="I67" s="100">
        <f>IF(ISBLANK(F67),"",IFERROR(VLOOKUP(F67,[1]REgaReportesMultiples!$A$2:$M$350,9,FALSE),""))</f>
        <v>1367705.71</v>
      </c>
      <c r="J67" s="102" t="str">
        <f t="shared" ref="J67:J130" si="9">IF(ISBLANK(F67),IF(ISBLANK(R67),"","SI"),IF(L67&lt;&gt;"",IF(L67&gt;0,"SI",""),""))</f>
        <v>SI</v>
      </c>
      <c r="K67" s="101">
        <f>IF(ISBLANK(F67),"",IFERROR(VLOOKUP(F67,[2]REgaReportesMultiples!$A$2:$M$350,6,FALSE),""))</f>
        <v>185563</v>
      </c>
      <c r="L67" s="101">
        <f>IF(ISBLANK(F67),"",IFERROR(VLOOKUP(F67,[2]REgaReportesMultiples!$A$2:$M$350,9,FALSE),""))</f>
        <v>176220</v>
      </c>
      <c r="M67" s="102" t="str">
        <f t="shared" si="7"/>
        <v>SI</v>
      </c>
      <c r="N67" s="101">
        <f>IF(ISBLANK(F67),"",IF(ISERROR(VLOOKUP(F67,[3]REgaReportesMultiples!$A$2:$M$350,4,FALSE)),"",VLOOKUP(F67,[3]REgaReportesMultiples!$A$2:$M$350,4,FALSE)))</f>
        <v>978</v>
      </c>
      <c r="O67" s="100" t="str">
        <f t="shared" si="6"/>
        <v>CUMPLIDO</v>
      </c>
      <c r="P67" s="102"/>
      <c r="Q67" s="102"/>
      <c r="R67" s="102"/>
      <c r="S67" s="102">
        <f t="shared" ref="S67:S130" si="10">+IF(G67="SI",1,0)</f>
        <v>1</v>
      </c>
      <c r="T67" s="102">
        <f t="shared" ref="T67:T130" si="11">+IF(J67="SI",1,0)</f>
        <v>1</v>
      </c>
      <c r="U67" s="102">
        <f t="shared" ref="U67:U130" si="12">+IF(M67="SI",1,0)</f>
        <v>1</v>
      </c>
    </row>
    <row r="68" spans="1:21" ht="25.5" x14ac:dyDescent="0.25">
      <c r="A68" s="97" t="s">
        <v>107</v>
      </c>
      <c r="B68" s="97" t="s">
        <v>121</v>
      </c>
      <c r="C68" s="98" t="s">
        <v>364</v>
      </c>
      <c r="D68" s="98"/>
      <c r="E68" s="99" t="s">
        <v>131</v>
      </c>
      <c r="F68" s="127" t="s">
        <v>228</v>
      </c>
      <c r="G68" s="99" t="str">
        <f t="shared" si="8"/>
        <v>SI</v>
      </c>
      <c r="H68" s="100">
        <f>IF(ISBLANK(F68),"",IFERROR(VLOOKUP(F68,[1]REgaReportesMultiples!$A$2:$M$350,6,FALSE),""))</f>
        <v>2973168.04</v>
      </c>
      <c r="I68" s="100">
        <f>IF(ISBLANK(F68),"",IFERROR(VLOOKUP(F68,[1]REgaReportesMultiples!$A$2:$M$350,9,FALSE),""))</f>
        <v>2782346.98</v>
      </c>
      <c r="J68" s="102" t="str">
        <f t="shared" si="9"/>
        <v>SI</v>
      </c>
      <c r="K68" s="101">
        <f>IF(ISBLANK(F68),"",IFERROR(VLOOKUP(F68,[2]REgaReportesMultiples!$A$2:$M$350,6,FALSE),""))</f>
        <v>1303334.71</v>
      </c>
      <c r="L68" s="101">
        <f>IF(ISBLANK(F68),"",IFERROR(VLOOKUP(F68,[2]REgaReportesMultiples!$A$2:$M$350,9,FALSE),""))</f>
        <v>951136.03</v>
      </c>
      <c r="M68" s="102" t="str">
        <f t="shared" si="7"/>
        <v/>
      </c>
      <c r="N68" s="101">
        <f>IF(ISBLANK(F68),"",IF(ISERROR(VLOOKUP(F68,[3]REgaReportesMultiples!$A$2:$M$350,4,FALSE)),"",VLOOKUP(F68,[3]REgaReportesMultiples!$A$2:$M$350,4,FALSE)))</f>
        <v>0</v>
      </c>
      <c r="O68" s="100" t="str">
        <f t="shared" si="6"/>
        <v>CUMPLIDO</v>
      </c>
      <c r="P68" s="102"/>
      <c r="Q68" s="102"/>
      <c r="R68" s="102"/>
      <c r="S68" s="102">
        <f t="shared" si="10"/>
        <v>1</v>
      </c>
      <c r="T68" s="102">
        <f t="shared" si="11"/>
        <v>1</v>
      </c>
      <c r="U68" s="102">
        <f t="shared" si="12"/>
        <v>0</v>
      </c>
    </row>
    <row r="69" spans="1:21" ht="25.5" x14ac:dyDescent="0.25">
      <c r="A69" s="97" t="s">
        <v>107</v>
      </c>
      <c r="B69" s="97" t="s">
        <v>121</v>
      </c>
      <c r="C69" s="98" t="s">
        <v>364</v>
      </c>
      <c r="D69" s="98"/>
      <c r="E69" s="99" t="s">
        <v>131</v>
      </c>
      <c r="F69" s="127" t="s">
        <v>229</v>
      </c>
      <c r="G69" s="99" t="str">
        <f t="shared" si="8"/>
        <v>SI</v>
      </c>
      <c r="H69" s="100">
        <f>IF(ISBLANK(F69),"",IFERROR(VLOOKUP(F69,[1]REgaReportesMultiples!$A$2:$M$350,6,FALSE),""))</f>
        <v>2819931.94</v>
      </c>
      <c r="I69" s="100">
        <f>IF(ISBLANK(F69),"",IFERROR(VLOOKUP(F69,[1]REgaReportesMultiples!$A$2:$M$350,9,FALSE),""))</f>
        <v>2460528.2999999998</v>
      </c>
      <c r="J69" s="102" t="str">
        <f t="shared" si="9"/>
        <v>SI</v>
      </c>
      <c r="K69" s="101">
        <f>IF(ISBLANK(F69),"",IFERROR(VLOOKUP(F69,[2]REgaReportesMultiples!$A$2:$M$350,6,FALSE),""))</f>
        <v>2058970.07</v>
      </c>
      <c r="L69" s="101">
        <f>IF(ISBLANK(F69),"",IFERROR(VLOOKUP(F69,[2]REgaReportesMultiples!$A$2:$M$350,9,FALSE),""))</f>
        <v>1831242.92</v>
      </c>
      <c r="M69" s="102" t="str">
        <f t="shared" si="7"/>
        <v/>
      </c>
      <c r="N69" s="101">
        <f>IF(ISBLANK(F69),"",IF(ISERROR(VLOOKUP(F69,[3]REgaReportesMultiples!$A$2:$M$350,4,FALSE)),"",VLOOKUP(F69,[3]REgaReportesMultiples!$A$2:$M$350,4,FALSE)))</f>
        <v>0</v>
      </c>
      <c r="O69" s="100" t="str">
        <f t="shared" si="6"/>
        <v>CUMPLIDO</v>
      </c>
      <c r="P69" s="102"/>
      <c r="Q69" s="102"/>
      <c r="R69" s="102"/>
      <c r="S69" s="102">
        <f t="shared" si="10"/>
        <v>1</v>
      </c>
      <c r="T69" s="102">
        <f t="shared" si="11"/>
        <v>1</v>
      </c>
      <c r="U69" s="102">
        <f t="shared" si="12"/>
        <v>0</v>
      </c>
    </row>
    <row r="70" spans="1:21" ht="25.5" x14ac:dyDescent="0.25">
      <c r="A70" s="97" t="s">
        <v>107</v>
      </c>
      <c r="B70" s="97" t="s">
        <v>121</v>
      </c>
      <c r="C70" s="98" t="s">
        <v>364</v>
      </c>
      <c r="D70" s="98"/>
      <c r="E70" s="99" t="s">
        <v>131</v>
      </c>
      <c r="F70" s="127" t="s">
        <v>230</v>
      </c>
      <c r="G70" s="99" t="str">
        <f t="shared" si="8"/>
        <v>SI</v>
      </c>
      <c r="H70" s="100">
        <f>IF(ISBLANK(F70),"",IFERROR(VLOOKUP(F70,[1]REgaReportesMultiples!$A$2:$M$350,6,FALSE),""))</f>
        <v>10283660</v>
      </c>
      <c r="I70" s="100">
        <f>IF(ISBLANK(F70),"",IFERROR(VLOOKUP(F70,[1]REgaReportesMultiples!$A$2:$M$350,9,FALSE),""))</f>
        <v>9935512.8800000008</v>
      </c>
      <c r="J70" s="102" t="str">
        <f t="shared" si="9"/>
        <v>SI</v>
      </c>
      <c r="K70" s="101">
        <f>IF(ISBLANK(F70),"",IFERROR(VLOOKUP(F70,[2]REgaReportesMultiples!$A$2:$M$350,6,FALSE),""))</f>
        <v>6916869.6500000004</v>
      </c>
      <c r="L70" s="101">
        <f>IF(ISBLANK(F70),"",IFERROR(VLOOKUP(F70,[2]REgaReportesMultiples!$A$2:$M$350,9,FALSE),""))</f>
        <v>6416714.5</v>
      </c>
      <c r="M70" s="102" t="str">
        <f t="shared" si="7"/>
        <v>SI</v>
      </c>
      <c r="N70" s="101">
        <f>IF(ISBLANK(F70),"",IF(ISERROR(VLOOKUP(F70,[3]REgaReportesMultiples!$A$2:$M$350,4,FALSE)),"",VLOOKUP(F70,[3]REgaReportesMultiples!$A$2:$M$350,4,FALSE)))</f>
        <v>121427</v>
      </c>
      <c r="O70" s="100" t="str">
        <f t="shared" si="6"/>
        <v>CUMPLIDO</v>
      </c>
      <c r="P70" s="102"/>
      <c r="Q70" s="102"/>
      <c r="R70" s="102"/>
      <c r="S70" s="102">
        <f t="shared" si="10"/>
        <v>1</v>
      </c>
      <c r="T70" s="102">
        <f t="shared" si="11"/>
        <v>1</v>
      </c>
      <c r="U70" s="102">
        <f t="shared" si="12"/>
        <v>1</v>
      </c>
    </row>
    <row r="71" spans="1:21" ht="25.5" x14ac:dyDescent="0.25">
      <c r="A71" s="97" t="s">
        <v>107</v>
      </c>
      <c r="B71" s="97" t="s">
        <v>121</v>
      </c>
      <c r="C71" s="98" t="s">
        <v>364</v>
      </c>
      <c r="D71" s="98"/>
      <c r="E71" s="99" t="s">
        <v>131</v>
      </c>
      <c r="F71" s="127" t="s">
        <v>231</v>
      </c>
      <c r="G71" s="99" t="str">
        <f t="shared" si="8"/>
        <v>SI</v>
      </c>
      <c r="H71" s="100">
        <f>IF(ISBLANK(F71),"",IFERROR(VLOOKUP(F71,[1]REgaReportesMultiples!$A$2:$M$350,6,FALSE),""))</f>
        <v>3965602</v>
      </c>
      <c r="I71" s="100">
        <f>IF(ISBLANK(F71),"",IFERROR(VLOOKUP(F71,[1]REgaReportesMultiples!$A$2:$M$350,9,FALSE),""))</f>
        <v>3757386.55</v>
      </c>
      <c r="J71" s="102" t="str">
        <f t="shared" si="9"/>
        <v>SI</v>
      </c>
      <c r="K71" s="101">
        <f>IF(ISBLANK(F71),"",IFERROR(VLOOKUP(F71,[2]REgaReportesMultiples!$A$2:$M$350,6,FALSE),""))</f>
        <v>3312570.81</v>
      </c>
      <c r="L71" s="101">
        <f>IF(ISBLANK(F71),"",IFERROR(VLOOKUP(F71,[2]REgaReportesMultiples!$A$2:$M$350,9,FALSE),""))</f>
        <v>2529220.9700000002</v>
      </c>
      <c r="M71" s="102" t="str">
        <f t="shared" si="7"/>
        <v/>
      </c>
      <c r="N71" s="101">
        <f>IF(ISBLANK(F71),"",IF(ISERROR(VLOOKUP(F71,[3]REgaReportesMultiples!$A$2:$M$350,4,FALSE)),"",VLOOKUP(F71,[3]REgaReportesMultiples!$A$2:$M$350,4,FALSE)))</f>
        <v>0</v>
      </c>
      <c r="O71" s="100" t="str">
        <f t="shared" ref="O71:O122" si="13">+IF(OR(N71&lt;&gt;0,N71&lt;&gt;""),"CUMPLIDO","NO CUMPLIDO")</f>
        <v>CUMPLIDO</v>
      </c>
      <c r="P71" s="102"/>
      <c r="Q71" s="102"/>
      <c r="R71" s="102"/>
      <c r="S71" s="102">
        <f t="shared" si="10"/>
        <v>1</v>
      </c>
      <c r="T71" s="102">
        <f t="shared" si="11"/>
        <v>1</v>
      </c>
      <c r="U71" s="102">
        <f t="shared" si="12"/>
        <v>0</v>
      </c>
    </row>
    <row r="72" spans="1:21" ht="25.5" x14ac:dyDescent="0.25">
      <c r="A72" s="97" t="s">
        <v>107</v>
      </c>
      <c r="B72" s="97" t="s">
        <v>121</v>
      </c>
      <c r="C72" s="98" t="s">
        <v>364</v>
      </c>
      <c r="D72" s="98"/>
      <c r="E72" s="99" t="s">
        <v>131</v>
      </c>
      <c r="F72" s="127" t="s">
        <v>232</v>
      </c>
      <c r="G72" s="99" t="str">
        <f t="shared" si="8"/>
        <v>SI</v>
      </c>
      <c r="H72" s="100">
        <f>IF(ISBLANK(F72),"",IFERROR(VLOOKUP(F72,[1]REgaReportesMultiples!$A$2:$M$350,6,FALSE),""))</f>
        <v>2817087.8</v>
      </c>
      <c r="I72" s="100">
        <f>IF(ISBLANK(F72),"",IFERROR(VLOOKUP(F72,[1]REgaReportesMultiples!$A$2:$M$350,9,FALSE),""))</f>
        <v>2530336.9</v>
      </c>
      <c r="J72" s="102" t="str">
        <f t="shared" si="9"/>
        <v>SI</v>
      </c>
      <c r="K72" s="101">
        <f>IF(ISBLANK(F72),"",IFERROR(VLOOKUP(F72,[2]REgaReportesMultiples!$A$2:$M$350,6,FALSE),""))</f>
        <v>377959.09</v>
      </c>
      <c r="L72" s="101">
        <f>IF(ISBLANK(F72),"",IFERROR(VLOOKUP(F72,[2]REgaReportesMultiples!$A$2:$M$350,9,FALSE),""))</f>
        <v>360108.88</v>
      </c>
      <c r="M72" s="102" t="str">
        <f t="shared" si="7"/>
        <v/>
      </c>
      <c r="N72" s="101">
        <f>IF(ISBLANK(F72),"",IF(ISERROR(VLOOKUP(F72,[3]REgaReportesMultiples!$A$2:$M$350,4,FALSE)),"",VLOOKUP(F72,[3]REgaReportesMultiples!$A$2:$M$350,4,FALSE)))</f>
        <v>0</v>
      </c>
      <c r="O72" s="100" t="str">
        <f t="shared" si="13"/>
        <v>CUMPLIDO</v>
      </c>
      <c r="P72" s="102"/>
      <c r="Q72" s="102"/>
      <c r="R72" s="102"/>
      <c r="S72" s="102">
        <f t="shared" si="10"/>
        <v>1</v>
      </c>
      <c r="T72" s="102">
        <f t="shared" si="11"/>
        <v>1</v>
      </c>
      <c r="U72" s="102">
        <f t="shared" si="12"/>
        <v>0</v>
      </c>
    </row>
    <row r="73" spans="1:21" ht="25.5" x14ac:dyDescent="0.25">
      <c r="A73" s="97" t="s">
        <v>107</v>
      </c>
      <c r="B73" s="97" t="s">
        <v>121</v>
      </c>
      <c r="C73" s="98" t="s">
        <v>364</v>
      </c>
      <c r="D73" s="98"/>
      <c r="E73" s="99" t="s">
        <v>131</v>
      </c>
      <c r="F73" s="127" t="s">
        <v>233</v>
      </c>
      <c r="G73" s="99" t="str">
        <f t="shared" si="8"/>
        <v>SI</v>
      </c>
      <c r="H73" s="100">
        <f>IF(ISBLANK(F73),"",IFERROR(VLOOKUP(F73,[1]REgaReportesMultiples!$A$2:$M$350,6,FALSE),""))</f>
        <v>6294341.8700000001</v>
      </c>
      <c r="I73" s="100">
        <f>IF(ISBLANK(F73),"",IFERROR(VLOOKUP(F73,[1]REgaReportesMultiples!$A$2:$M$350,9,FALSE),""))</f>
        <v>6060797.5899999999</v>
      </c>
      <c r="J73" s="102" t="str">
        <f t="shared" si="9"/>
        <v>SI</v>
      </c>
      <c r="K73" s="101">
        <f>IF(ISBLANK(F73),"",IFERROR(VLOOKUP(F73,[2]REgaReportesMultiples!$A$2:$M$350,6,FALSE),""))</f>
        <v>2703651.72</v>
      </c>
      <c r="L73" s="101">
        <f>IF(ISBLANK(F73),"",IFERROR(VLOOKUP(F73,[2]REgaReportesMultiples!$A$2:$M$350,9,FALSE),""))</f>
        <v>2518036.64</v>
      </c>
      <c r="M73" s="102" t="str">
        <f t="shared" si="7"/>
        <v/>
      </c>
      <c r="N73" s="101">
        <f>IF(ISBLANK(F73),"",IF(ISERROR(VLOOKUP(F73,[3]REgaReportesMultiples!$A$2:$M$350,4,FALSE)),"",VLOOKUP(F73,[3]REgaReportesMultiples!$A$2:$M$350,4,FALSE)))</f>
        <v>0</v>
      </c>
      <c r="O73" s="100" t="str">
        <f t="shared" si="13"/>
        <v>CUMPLIDO</v>
      </c>
      <c r="P73" s="102"/>
      <c r="Q73" s="102"/>
      <c r="R73" s="102"/>
      <c r="S73" s="102">
        <f t="shared" si="10"/>
        <v>1</v>
      </c>
      <c r="T73" s="102">
        <f t="shared" si="11"/>
        <v>1</v>
      </c>
      <c r="U73" s="102">
        <f t="shared" si="12"/>
        <v>0</v>
      </c>
    </row>
    <row r="74" spans="1:21" ht="25.5" x14ac:dyDescent="0.25">
      <c r="A74" s="97" t="s">
        <v>107</v>
      </c>
      <c r="B74" s="97" t="s">
        <v>121</v>
      </c>
      <c r="C74" s="98" t="s">
        <v>364</v>
      </c>
      <c r="D74" s="98"/>
      <c r="E74" s="99" t="s">
        <v>131</v>
      </c>
      <c r="F74" s="127" t="s">
        <v>234</v>
      </c>
      <c r="G74" s="99" t="str">
        <f t="shared" si="8"/>
        <v>SI</v>
      </c>
      <c r="H74" s="100">
        <f>IF(ISBLANK(F74),"",IFERROR(VLOOKUP(F74,[1]REgaReportesMultiples!$A$2:$M$350,6,FALSE),""))</f>
        <v>6874870</v>
      </c>
      <c r="I74" s="100">
        <f>IF(ISBLANK(F74),"",IFERROR(VLOOKUP(F74,[1]REgaReportesMultiples!$A$2:$M$350,9,FALSE),""))</f>
        <v>5083968.4000000004</v>
      </c>
      <c r="J74" s="102" t="str">
        <f t="shared" si="9"/>
        <v>SI</v>
      </c>
      <c r="K74" s="101">
        <f>IF(ISBLANK(F74),"",IFERROR(VLOOKUP(F74,[2]REgaReportesMultiples!$A$2:$M$350,6,FALSE),""))</f>
        <v>6680291.21</v>
      </c>
      <c r="L74" s="101">
        <f>IF(ISBLANK(F74),"",IFERROR(VLOOKUP(F74,[2]REgaReportesMultiples!$A$2:$M$350,9,FALSE),""))</f>
        <v>6225836.4699999997</v>
      </c>
      <c r="M74" s="102" t="str">
        <f t="shared" si="7"/>
        <v>SI</v>
      </c>
      <c r="N74" s="101">
        <f>IF(ISBLANK(F74),"",IF(ISERROR(VLOOKUP(F74,[3]REgaReportesMultiples!$A$2:$M$350,4,FALSE)),"",VLOOKUP(F74,[3]REgaReportesMultiples!$A$2:$M$350,4,FALSE)))</f>
        <v>833438</v>
      </c>
      <c r="O74" s="100" t="str">
        <f t="shared" si="13"/>
        <v>CUMPLIDO</v>
      </c>
      <c r="P74" s="102"/>
      <c r="Q74" s="102"/>
      <c r="R74" s="102"/>
      <c r="S74" s="102">
        <f t="shared" si="10"/>
        <v>1</v>
      </c>
      <c r="T74" s="102">
        <f t="shared" si="11"/>
        <v>1</v>
      </c>
      <c r="U74" s="102">
        <f t="shared" si="12"/>
        <v>1</v>
      </c>
    </row>
    <row r="75" spans="1:21" ht="25.5" x14ac:dyDescent="0.25">
      <c r="A75" s="97" t="s">
        <v>107</v>
      </c>
      <c r="B75" s="97" t="s">
        <v>121</v>
      </c>
      <c r="C75" s="98" t="s">
        <v>364</v>
      </c>
      <c r="D75" s="98"/>
      <c r="E75" s="99" t="s">
        <v>131</v>
      </c>
      <c r="F75" s="127" t="s">
        <v>235</v>
      </c>
      <c r="G75" s="99" t="str">
        <f t="shared" si="8"/>
        <v>SI</v>
      </c>
      <c r="H75" s="100">
        <f>IF(ISBLANK(F75),"",IFERROR(VLOOKUP(F75,[1]REgaReportesMultiples!$A$2:$M$350,6,FALSE),""))</f>
        <v>3045008.28</v>
      </c>
      <c r="I75" s="100">
        <f>IF(ISBLANK(F75),"",IFERROR(VLOOKUP(F75,[1]REgaReportesMultiples!$A$2:$M$350,9,FALSE),""))</f>
        <v>2970291.96</v>
      </c>
      <c r="J75" s="102" t="str">
        <f t="shared" si="9"/>
        <v>SI</v>
      </c>
      <c r="K75" s="101">
        <f>IF(ISBLANK(F75),"",IFERROR(VLOOKUP(F75,[2]REgaReportesMultiples!$A$2:$M$350,6,FALSE),""))</f>
        <v>627695.74</v>
      </c>
      <c r="L75" s="101">
        <f>IF(ISBLANK(F75),"",IFERROR(VLOOKUP(F75,[2]REgaReportesMultiples!$A$2:$M$350,9,FALSE),""))</f>
        <v>494011.04</v>
      </c>
      <c r="M75" s="102" t="str">
        <f t="shared" si="7"/>
        <v/>
      </c>
      <c r="N75" s="101">
        <f>IF(ISBLANK(F75),"",IF(ISERROR(VLOOKUP(F75,[3]REgaReportesMultiples!$A$2:$M$350,4,FALSE)),"",VLOOKUP(F75,[3]REgaReportesMultiples!$A$2:$M$350,4,FALSE)))</f>
        <v>0</v>
      </c>
      <c r="O75" s="100" t="str">
        <f t="shared" si="13"/>
        <v>CUMPLIDO</v>
      </c>
      <c r="P75" s="102"/>
      <c r="Q75" s="102"/>
      <c r="R75" s="102"/>
      <c r="S75" s="102">
        <f t="shared" si="10"/>
        <v>1</v>
      </c>
      <c r="T75" s="102">
        <f t="shared" si="11"/>
        <v>1</v>
      </c>
      <c r="U75" s="102">
        <f t="shared" si="12"/>
        <v>0</v>
      </c>
    </row>
    <row r="76" spans="1:21" ht="25.5" x14ac:dyDescent="0.25">
      <c r="A76" s="97" t="s">
        <v>107</v>
      </c>
      <c r="B76" s="97" t="s">
        <v>121</v>
      </c>
      <c r="C76" s="98" t="s">
        <v>364</v>
      </c>
      <c r="D76" s="98"/>
      <c r="E76" s="99" t="s">
        <v>131</v>
      </c>
      <c r="F76" s="127" t="s">
        <v>236</v>
      </c>
      <c r="G76" s="99" t="str">
        <f t="shared" si="8"/>
        <v>SI</v>
      </c>
      <c r="H76" s="100">
        <f>IF(ISBLANK(F76),"",IFERROR(VLOOKUP(F76,[1]REgaReportesMultiples!$A$2:$M$350,6,FALSE),""))</f>
        <v>3945970.39</v>
      </c>
      <c r="I76" s="100">
        <f>IF(ISBLANK(F76),"",IFERROR(VLOOKUP(F76,[1]REgaReportesMultiples!$A$2:$M$350,9,FALSE),""))</f>
        <v>3858464.03</v>
      </c>
      <c r="J76" s="102" t="str">
        <f t="shared" si="9"/>
        <v>SI</v>
      </c>
      <c r="K76" s="101">
        <f>IF(ISBLANK(F76),"",IFERROR(VLOOKUP(F76,[2]REgaReportesMultiples!$A$2:$M$350,6,FALSE),""))</f>
        <v>1224788.93</v>
      </c>
      <c r="L76" s="101">
        <f>IF(ISBLANK(F76),"",IFERROR(VLOOKUP(F76,[2]REgaReportesMultiples!$A$2:$M$350,9,FALSE),""))</f>
        <v>1104557.45</v>
      </c>
      <c r="M76" s="102" t="str">
        <f t="shared" si="7"/>
        <v/>
      </c>
      <c r="N76" s="101">
        <f>IF(ISBLANK(F76),"",IF(ISERROR(VLOOKUP(F76,[3]REgaReportesMultiples!$A$2:$M$350,4,FALSE)),"",VLOOKUP(F76,[3]REgaReportesMultiples!$A$2:$M$350,4,FALSE)))</f>
        <v>0</v>
      </c>
      <c r="O76" s="100" t="str">
        <f t="shared" si="13"/>
        <v>CUMPLIDO</v>
      </c>
      <c r="P76" s="102"/>
      <c r="Q76" s="102"/>
      <c r="R76" s="102"/>
      <c r="S76" s="102">
        <f t="shared" si="10"/>
        <v>1</v>
      </c>
      <c r="T76" s="102">
        <f t="shared" si="11"/>
        <v>1</v>
      </c>
      <c r="U76" s="102">
        <f t="shared" si="12"/>
        <v>0</v>
      </c>
    </row>
    <row r="77" spans="1:21" ht="25.5" x14ac:dyDescent="0.25">
      <c r="A77" s="97" t="s">
        <v>107</v>
      </c>
      <c r="B77" s="97" t="s">
        <v>121</v>
      </c>
      <c r="C77" s="98" t="s">
        <v>364</v>
      </c>
      <c r="D77" s="98"/>
      <c r="E77" s="99" t="s">
        <v>131</v>
      </c>
      <c r="F77" s="127" t="s">
        <v>237</v>
      </c>
      <c r="G77" s="99" t="str">
        <f t="shared" si="8"/>
        <v>SI</v>
      </c>
      <c r="H77" s="100">
        <f>IF(ISBLANK(F77),"",IFERROR(VLOOKUP(F77,[1]REgaReportesMultiples!$A$2:$M$350,6,FALSE),""))</f>
        <v>2871270.69</v>
      </c>
      <c r="I77" s="100">
        <f>IF(ISBLANK(F77),"",IFERROR(VLOOKUP(F77,[1]REgaReportesMultiples!$A$2:$M$350,9,FALSE),""))</f>
        <v>1974031.26</v>
      </c>
      <c r="J77" s="102" t="str">
        <f t="shared" si="9"/>
        <v>SI</v>
      </c>
      <c r="K77" s="101">
        <f>IF(ISBLANK(F77),"",IFERROR(VLOOKUP(F77,[2]REgaReportesMultiples!$A$2:$M$350,6,FALSE),""))</f>
        <v>1194085.5900000001</v>
      </c>
      <c r="L77" s="101">
        <f>IF(ISBLANK(F77),"",IFERROR(VLOOKUP(F77,[2]REgaReportesMultiples!$A$2:$M$350,9,FALSE),""))</f>
        <v>1164794.5900000001</v>
      </c>
      <c r="M77" s="102" t="str">
        <f t="shared" si="7"/>
        <v>SI</v>
      </c>
      <c r="N77" s="101">
        <f>IF(ISBLANK(F77),"",IF(ISERROR(VLOOKUP(F77,[3]REgaReportesMultiples!$A$2:$M$350,4,FALSE)),"",VLOOKUP(F77,[3]REgaReportesMultiples!$A$2:$M$350,4,FALSE)))</f>
        <v>2463</v>
      </c>
      <c r="O77" s="100" t="str">
        <f t="shared" si="13"/>
        <v>CUMPLIDO</v>
      </c>
      <c r="P77" s="102"/>
      <c r="Q77" s="102"/>
      <c r="R77" s="102"/>
      <c r="S77" s="102">
        <f t="shared" si="10"/>
        <v>1</v>
      </c>
      <c r="T77" s="102">
        <f t="shared" si="11"/>
        <v>1</v>
      </c>
      <c r="U77" s="102">
        <f t="shared" si="12"/>
        <v>1</v>
      </c>
    </row>
    <row r="78" spans="1:21" ht="25.5" x14ac:dyDescent="0.25">
      <c r="A78" s="97" t="s">
        <v>107</v>
      </c>
      <c r="B78" s="97" t="s">
        <v>121</v>
      </c>
      <c r="C78" s="98" t="s">
        <v>364</v>
      </c>
      <c r="D78" s="98"/>
      <c r="E78" s="99" t="s">
        <v>131</v>
      </c>
      <c r="F78" s="127" t="s">
        <v>238</v>
      </c>
      <c r="G78" s="99" t="str">
        <f t="shared" si="8"/>
        <v>SI</v>
      </c>
      <c r="H78" s="100">
        <f>IF(ISBLANK(F78),"",IFERROR(VLOOKUP(F78,[1]REgaReportesMultiples!$A$2:$M$350,6,FALSE),""))</f>
        <v>3673009</v>
      </c>
      <c r="I78" s="100">
        <f>IF(ISBLANK(F78),"",IFERROR(VLOOKUP(F78,[1]REgaReportesMultiples!$A$2:$M$350,9,FALSE),""))</f>
        <v>3265274.47</v>
      </c>
      <c r="J78" s="102" t="str">
        <f t="shared" si="9"/>
        <v>SI</v>
      </c>
      <c r="K78" s="101">
        <f>IF(ISBLANK(F78),"",IFERROR(VLOOKUP(F78,[2]REgaReportesMultiples!$A$2:$M$350,6,FALSE),""))</f>
        <v>4045340.3</v>
      </c>
      <c r="L78" s="101">
        <f>IF(ISBLANK(F78),"",IFERROR(VLOOKUP(F78,[2]REgaReportesMultiples!$A$2:$M$350,9,FALSE),""))</f>
        <v>3680419.67</v>
      </c>
      <c r="M78" s="102" t="str">
        <f t="shared" si="7"/>
        <v/>
      </c>
      <c r="N78" s="101">
        <f>IF(ISBLANK(F78),"",IF(ISERROR(VLOOKUP(F78,[3]REgaReportesMultiples!$A$2:$M$350,4,FALSE)),"",VLOOKUP(F78,[3]REgaReportesMultiples!$A$2:$M$350,4,FALSE)))</f>
        <v>0</v>
      </c>
      <c r="O78" s="100" t="str">
        <f t="shared" si="13"/>
        <v>CUMPLIDO</v>
      </c>
      <c r="P78" s="102"/>
      <c r="Q78" s="102"/>
      <c r="R78" s="102"/>
      <c r="S78" s="102">
        <f t="shared" si="10"/>
        <v>1</v>
      </c>
      <c r="T78" s="102">
        <f t="shared" si="11"/>
        <v>1</v>
      </c>
      <c r="U78" s="102">
        <f t="shared" si="12"/>
        <v>0</v>
      </c>
    </row>
    <row r="79" spans="1:21" ht="25.5" x14ac:dyDescent="0.25">
      <c r="A79" s="97" t="s">
        <v>107</v>
      </c>
      <c r="B79" s="97" t="s">
        <v>121</v>
      </c>
      <c r="C79" s="98" t="s">
        <v>364</v>
      </c>
      <c r="D79" s="98"/>
      <c r="E79" s="99" t="s">
        <v>131</v>
      </c>
      <c r="F79" s="127" t="s">
        <v>239</v>
      </c>
      <c r="G79" s="99" t="str">
        <f t="shared" si="8"/>
        <v/>
      </c>
      <c r="H79" s="100">
        <f>IF(ISBLANK(F79),"",IFERROR(VLOOKUP(F79,[1]REgaReportesMultiples!$A$2:$M$350,6,FALSE),""))</f>
        <v>0</v>
      </c>
      <c r="I79" s="100">
        <f>IF(ISBLANK(F79),"",IFERROR(VLOOKUP(F79,[1]REgaReportesMultiples!$A$2:$M$350,9,FALSE),""))</f>
        <v>0</v>
      </c>
      <c r="J79" s="102" t="str">
        <f t="shared" si="9"/>
        <v/>
      </c>
      <c r="K79" s="101">
        <f>IF(ISBLANK(F79),"",IFERROR(VLOOKUP(F79,[2]REgaReportesMultiples!$A$2:$M$350,6,FALSE),""))</f>
        <v>0</v>
      </c>
      <c r="L79" s="101">
        <f>IF(ISBLANK(F79),"",IFERROR(VLOOKUP(F79,[2]REgaReportesMultiples!$A$2:$M$350,9,FALSE),""))</f>
        <v>0</v>
      </c>
      <c r="M79" s="102" t="str">
        <f t="shared" si="7"/>
        <v>SI</v>
      </c>
      <c r="N79" s="101">
        <f>IF(ISBLANK(F79),"",IF(ISERROR(VLOOKUP(F79,[3]REgaReportesMultiples!$A$2:$M$350,4,FALSE)),"",VLOOKUP(F79,[3]REgaReportesMultiples!$A$2:$M$350,4,FALSE)))</f>
        <v>600000</v>
      </c>
      <c r="O79" s="100" t="s">
        <v>382</v>
      </c>
      <c r="P79" s="102"/>
      <c r="Q79" s="102"/>
      <c r="R79" s="102"/>
      <c r="S79" s="102">
        <f t="shared" si="10"/>
        <v>0</v>
      </c>
      <c r="T79" s="102">
        <f t="shared" si="11"/>
        <v>0</v>
      </c>
      <c r="U79" s="102">
        <f t="shared" si="12"/>
        <v>1</v>
      </c>
    </row>
    <row r="80" spans="1:21" ht="25.5" x14ac:dyDescent="0.25">
      <c r="A80" s="97" t="s">
        <v>107</v>
      </c>
      <c r="B80" s="97" t="s">
        <v>121</v>
      </c>
      <c r="C80" s="98" t="s">
        <v>364</v>
      </c>
      <c r="D80" s="98"/>
      <c r="E80" s="99" t="s">
        <v>131</v>
      </c>
      <c r="F80" s="127" t="s">
        <v>240</v>
      </c>
      <c r="G80" s="99" t="str">
        <f t="shared" si="8"/>
        <v/>
      </c>
      <c r="H80" s="100" t="str">
        <f>IF(ISBLANK(F80),"",IFERROR(VLOOKUP(F80,[1]REgaReportesMultiples!$A$2:$M$350,6,FALSE),""))</f>
        <v/>
      </c>
      <c r="I80" s="100" t="str">
        <f>IF(ISBLANK(F80),"",IFERROR(VLOOKUP(F80,[1]REgaReportesMultiples!$A$2:$M$350,9,FALSE),""))</f>
        <v/>
      </c>
      <c r="J80" s="102" t="str">
        <f t="shared" si="9"/>
        <v/>
      </c>
      <c r="K80" s="101">
        <f>IF(ISBLANK(F80),"",IFERROR(VLOOKUP(F80,[2]REgaReportesMultiples!$A$2:$M$350,6,FALSE),""))</f>
        <v>1104509</v>
      </c>
      <c r="L80" s="101">
        <f>IF(ISBLANK(F80),"",IFERROR(VLOOKUP(F80,[2]REgaReportesMultiples!$A$2:$M$350,9,FALSE),""))</f>
        <v>0</v>
      </c>
      <c r="M80" s="102" t="str">
        <f t="shared" si="7"/>
        <v>SI</v>
      </c>
      <c r="N80" s="101">
        <f>IF(ISBLANK(F80),"",IF(ISERROR(VLOOKUP(F80,[3]REgaReportesMultiples!$A$2:$M$350,4,FALSE)),"",VLOOKUP(F80,[3]REgaReportesMultiples!$A$2:$M$350,4,FALSE)))</f>
        <v>4032110</v>
      </c>
      <c r="O80" s="100" t="s">
        <v>382</v>
      </c>
      <c r="P80" s="102"/>
      <c r="Q80" s="102"/>
      <c r="R80" s="102"/>
      <c r="S80" s="102">
        <f t="shared" si="10"/>
        <v>0</v>
      </c>
      <c r="T80" s="102">
        <f t="shared" si="11"/>
        <v>0</v>
      </c>
      <c r="U80" s="102">
        <f t="shared" si="12"/>
        <v>1</v>
      </c>
    </row>
    <row r="81" spans="1:21" ht="25.5" x14ac:dyDescent="0.25">
      <c r="A81" s="97" t="s">
        <v>107</v>
      </c>
      <c r="B81" s="97" t="s">
        <v>121</v>
      </c>
      <c r="C81" s="98" t="s">
        <v>364</v>
      </c>
      <c r="D81" s="98"/>
      <c r="E81" s="99" t="s">
        <v>131</v>
      </c>
      <c r="F81" s="127" t="s">
        <v>241</v>
      </c>
      <c r="G81" s="99" t="str">
        <f t="shared" si="8"/>
        <v/>
      </c>
      <c r="H81" s="100" t="str">
        <f>IF(ISBLANK(F81),"",IFERROR(VLOOKUP(F81,[1]REgaReportesMultiples!$A$2:$M$350,6,FALSE),""))</f>
        <v/>
      </c>
      <c r="I81" s="100" t="str">
        <f>IF(ISBLANK(F81),"",IFERROR(VLOOKUP(F81,[1]REgaReportesMultiples!$A$2:$M$350,9,FALSE),""))</f>
        <v/>
      </c>
      <c r="J81" s="102" t="str">
        <f t="shared" si="9"/>
        <v/>
      </c>
      <c r="K81" s="101" t="str">
        <f>IF(ISBLANK(F81),"",IFERROR(VLOOKUP(F81,[2]REgaReportesMultiples!$A$2:$M$350,6,FALSE),""))</f>
        <v/>
      </c>
      <c r="L81" s="101" t="str">
        <f>IF(ISBLANK(F81),"",IFERROR(VLOOKUP(F81,[2]REgaReportesMultiples!$A$2:$M$350,9,FALSE),""))</f>
        <v/>
      </c>
      <c r="M81" s="102" t="str">
        <f t="shared" si="7"/>
        <v>SI</v>
      </c>
      <c r="N81" s="101">
        <f>IF(ISBLANK(F81),"",IF(ISERROR(VLOOKUP(F81,[3]REgaReportesMultiples!$A$2:$M$350,4,FALSE)),"",VLOOKUP(F81,[3]REgaReportesMultiples!$A$2:$M$350,4,FALSE)))</f>
        <v>4807976</v>
      </c>
      <c r="O81" s="100" t="s">
        <v>382</v>
      </c>
      <c r="P81" s="102"/>
      <c r="Q81" s="102"/>
      <c r="R81" s="102"/>
      <c r="S81" s="102">
        <f t="shared" si="10"/>
        <v>0</v>
      </c>
      <c r="T81" s="102">
        <f t="shared" si="11"/>
        <v>0</v>
      </c>
      <c r="U81" s="102">
        <f t="shared" si="12"/>
        <v>1</v>
      </c>
    </row>
    <row r="82" spans="1:21" ht="25.5" x14ac:dyDescent="0.25">
      <c r="A82" s="97" t="s">
        <v>107</v>
      </c>
      <c r="B82" s="97" t="s">
        <v>121</v>
      </c>
      <c r="C82" s="98" t="s">
        <v>364</v>
      </c>
      <c r="D82" s="98"/>
      <c r="E82" s="99" t="s">
        <v>131</v>
      </c>
      <c r="F82" s="127" t="s">
        <v>242</v>
      </c>
      <c r="G82" s="99" t="str">
        <f t="shared" si="8"/>
        <v/>
      </c>
      <c r="H82" s="100" t="str">
        <f>IF(ISBLANK(F82),"",IFERROR(VLOOKUP(F82,[1]REgaReportesMultiples!$A$2:$M$350,6,FALSE),""))</f>
        <v/>
      </c>
      <c r="I82" s="100" t="str">
        <f>IF(ISBLANK(F82),"",IFERROR(VLOOKUP(F82,[1]REgaReportesMultiples!$A$2:$M$350,9,FALSE),""))</f>
        <v/>
      </c>
      <c r="J82" s="102" t="str">
        <f t="shared" si="9"/>
        <v>SI</v>
      </c>
      <c r="K82" s="101">
        <f>IF(ISBLANK(F82),"",IFERROR(VLOOKUP(F82,[2]REgaReportesMultiples!$A$2:$M$350,6,FALSE),""))</f>
        <v>1567616</v>
      </c>
      <c r="L82" s="101">
        <f>IF(ISBLANK(F82),"",IFERROR(VLOOKUP(F82,[2]REgaReportesMultiples!$A$2:$M$350,9,FALSE),""))</f>
        <v>1530207.48</v>
      </c>
      <c r="M82" s="102" t="str">
        <f t="shared" si="7"/>
        <v>SI</v>
      </c>
      <c r="N82" s="101">
        <f>IF(ISBLANK(F82),"",IF(ISERROR(VLOOKUP(F82,[3]REgaReportesMultiples!$A$2:$M$350,4,FALSE)),"",VLOOKUP(F82,[3]REgaReportesMultiples!$A$2:$M$350,4,FALSE)))</f>
        <v>1565092</v>
      </c>
      <c r="O82" s="100" t="s">
        <v>382</v>
      </c>
      <c r="P82" s="102"/>
      <c r="Q82" s="102"/>
      <c r="R82" s="102"/>
      <c r="S82" s="102">
        <f t="shared" si="10"/>
        <v>0</v>
      </c>
      <c r="T82" s="102">
        <f t="shared" si="11"/>
        <v>1</v>
      </c>
      <c r="U82" s="102">
        <f t="shared" si="12"/>
        <v>1</v>
      </c>
    </row>
    <row r="83" spans="1:21" ht="25.5" x14ac:dyDescent="0.25">
      <c r="A83" s="97" t="s">
        <v>107</v>
      </c>
      <c r="B83" s="97" t="s">
        <v>121</v>
      </c>
      <c r="C83" s="98" t="s">
        <v>364</v>
      </c>
      <c r="D83" s="98"/>
      <c r="E83" s="99" t="s">
        <v>131</v>
      </c>
      <c r="F83" s="127" t="s">
        <v>243</v>
      </c>
      <c r="G83" s="99" t="str">
        <f t="shared" si="8"/>
        <v/>
      </c>
      <c r="H83" s="100" t="str">
        <f>IF(ISBLANK(F83),"",IFERROR(VLOOKUP(F83,[1]REgaReportesMultiples!$A$2:$M$350,6,FALSE),""))</f>
        <v/>
      </c>
      <c r="I83" s="100" t="str">
        <f>IF(ISBLANK(F83),"",IFERROR(VLOOKUP(F83,[1]REgaReportesMultiples!$A$2:$M$350,9,FALSE),""))</f>
        <v/>
      </c>
      <c r="J83" s="102" t="str">
        <f t="shared" si="9"/>
        <v/>
      </c>
      <c r="K83" s="101" t="str">
        <f>IF(ISBLANK(F83),"",IFERROR(VLOOKUP(F83,[2]REgaReportesMultiples!$A$2:$M$350,6,FALSE),""))</f>
        <v/>
      </c>
      <c r="L83" s="101" t="str">
        <f>IF(ISBLANK(F83),"",IFERROR(VLOOKUP(F83,[2]REgaReportesMultiples!$A$2:$M$350,9,FALSE),""))</f>
        <v/>
      </c>
      <c r="M83" s="102" t="str">
        <f t="shared" si="7"/>
        <v>SI</v>
      </c>
      <c r="N83" s="101">
        <f>IF(ISBLANK(F83),"",IF(ISERROR(VLOOKUP(F83,[3]REgaReportesMultiples!$A$2:$M$350,4,FALSE)),"",VLOOKUP(F83,[3]REgaReportesMultiples!$A$2:$M$350,4,FALSE)))</f>
        <v>4620799</v>
      </c>
      <c r="O83" s="100" t="s">
        <v>382</v>
      </c>
      <c r="P83" s="102"/>
      <c r="Q83" s="102"/>
      <c r="R83" s="102"/>
      <c r="S83" s="102">
        <f t="shared" si="10"/>
        <v>0</v>
      </c>
      <c r="T83" s="102">
        <f t="shared" si="11"/>
        <v>0</v>
      </c>
      <c r="U83" s="102">
        <f t="shared" si="12"/>
        <v>1</v>
      </c>
    </row>
    <row r="84" spans="1:21" ht="25.5" x14ac:dyDescent="0.25">
      <c r="A84" s="97" t="s">
        <v>107</v>
      </c>
      <c r="B84" s="97" t="s">
        <v>121</v>
      </c>
      <c r="C84" s="98" t="s">
        <v>364</v>
      </c>
      <c r="D84" s="98"/>
      <c r="E84" s="99" t="s">
        <v>131</v>
      </c>
      <c r="F84" s="127" t="s">
        <v>244</v>
      </c>
      <c r="G84" s="99" t="str">
        <f t="shared" si="8"/>
        <v/>
      </c>
      <c r="H84" s="100" t="str">
        <f>IF(ISBLANK(F84),"",IFERROR(VLOOKUP(F84,[1]REgaReportesMultiples!$A$2:$M$350,6,FALSE),""))</f>
        <v/>
      </c>
      <c r="I84" s="100" t="str">
        <f>IF(ISBLANK(F84),"",IFERROR(VLOOKUP(F84,[1]REgaReportesMultiples!$A$2:$M$350,9,FALSE),""))</f>
        <v/>
      </c>
      <c r="J84" s="102" t="str">
        <f t="shared" si="9"/>
        <v>SI</v>
      </c>
      <c r="K84" s="101">
        <f>IF(ISBLANK(F84),"",IFERROR(VLOOKUP(F84,[2]REgaReportesMultiples!$A$2:$M$350,6,FALSE),""))</f>
        <v>1128755</v>
      </c>
      <c r="L84" s="101">
        <f>IF(ISBLANK(F84),"",IFERROR(VLOOKUP(F84,[2]REgaReportesMultiples!$A$2:$M$350,9,FALSE),""))</f>
        <v>467229.72</v>
      </c>
      <c r="M84" s="102" t="str">
        <f t="shared" si="7"/>
        <v>SI</v>
      </c>
      <c r="N84" s="101">
        <f>IF(ISBLANK(F84),"",IF(ISERROR(VLOOKUP(F84,[3]REgaReportesMultiples!$A$2:$M$350,4,FALSE)),"",VLOOKUP(F84,[3]REgaReportesMultiples!$A$2:$M$350,4,FALSE)))</f>
        <v>2666853</v>
      </c>
      <c r="O84" s="100" t="s">
        <v>382</v>
      </c>
      <c r="P84" s="102"/>
      <c r="Q84" s="102"/>
      <c r="R84" s="102"/>
      <c r="S84" s="102">
        <f t="shared" si="10"/>
        <v>0</v>
      </c>
      <c r="T84" s="102">
        <f t="shared" si="11"/>
        <v>1</v>
      </c>
      <c r="U84" s="102">
        <f t="shared" si="12"/>
        <v>1</v>
      </c>
    </row>
    <row r="85" spans="1:21" ht="25.5" x14ac:dyDescent="0.25">
      <c r="A85" s="97" t="s">
        <v>107</v>
      </c>
      <c r="B85" s="97" t="s">
        <v>121</v>
      </c>
      <c r="C85" s="98" t="s">
        <v>364</v>
      </c>
      <c r="D85" s="98"/>
      <c r="E85" s="99" t="s">
        <v>131</v>
      </c>
      <c r="F85" s="127" t="s">
        <v>245</v>
      </c>
      <c r="G85" s="99" t="str">
        <f t="shared" si="8"/>
        <v/>
      </c>
      <c r="H85" s="100" t="str">
        <f>IF(ISBLANK(F85),"",IFERROR(VLOOKUP(F85,[1]REgaReportesMultiples!$A$2:$M$350,6,FALSE),""))</f>
        <v/>
      </c>
      <c r="I85" s="100" t="str">
        <f>IF(ISBLANK(F85),"",IFERROR(VLOOKUP(F85,[1]REgaReportesMultiples!$A$2:$M$350,9,FALSE),""))</f>
        <v/>
      </c>
      <c r="J85" s="102" t="str">
        <f t="shared" si="9"/>
        <v/>
      </c>
      <c r="K85" s="101" t="str">
        <f>IF(ISBLANK(F85),"",IFERROR(VLOOKUP(F85,[2]REgaReportesMultiples!$A$2:$M$350,6,FALSE),""))</f>
        <v/>
      </c>
      <c r="L85" s="101" t="str">
        <f>IF(ISBLANK(F85),"",IFERROR(VLOOKUP(F85,[2]REgaReportesMultiples!$A$2:$M$350,9,FALSE),""))</f>
        <v/>
      </c>
      <c r="M85" s="102" t="str">
        <f t="shared" si="7"/>
        <v>SI</v>
      </c>
      <c r="N85" s="101">
        <f>IF(ISBLANK(F85),"",IF(ISERROR(VLOOKUP(F85,[3]REgaReportesMultiples!$A$2:$M$350,4,FALSE)),"",VLOOKUP(F85,[3]REgaReportesMultiples!$A$2:$M$350,4,FALSE)))</f>
        <v>3051936</v>
      </c>
      <c r="O85" s="100" t="s">
        <v>382</v>
      </c>
      <c r="P85" s="102"/>
      <c r="Q85" s="102"/>
      <c r="R85" s="102"/>
      <c r="S85" s="102">
        <f t="shared" si="10"/>
        <v>0</v>
      </c>
      <c r="T85" s="102">
        <f t="shared" si="11"/>
        <v>0</v>
      </c>
      <c r="U85" s="102">
        <f t="shared" si="12"/>
        <v>1</v>
      </c>
    </row>
    <row r="86" spans="1:21" ht="25.5" x14ac:dyDescent="0.25">
      <c r="A86" s="97" t="s">
        <v>107</v>
      </c>
      <c r="B86" s="97" t="s">
        <v>121</v>
      </c>
      <c r="C86" s="98" t="s">
        <v>364</v>
      </c>
      <c r="D86" s="98"/>
      <c r="E86" s="99" t="s">
        <v>131</v>
      </c>
      <c r="F86" s="127" t="s">
        <v>246</v>
      </c>
      <c r="G86" s="99" t="str">
        <f t="shared" si="8"/>
        <v/>
      </c>
      <c r="H86" s="100" t="str">
        <f>IF(ISBLANK(F86),"",IFERROR(VLOOKUP(F86,[1]REgaReportesMultiples!$A$2:$M$350,6,FALSE),""))</f>
        <v/>
      </c>
      <c r="I86" s="100" t="str">
        <f>IF(ISBLANK(F86),"",IFERROR(VLOOKUP(F86,[1]REgaReportesMultiples!$A$2:$M$350,9,FALSE),""))</f>
        <v/>
      </c>
      <c r="J86" s="102" t="str">
        <f t="shared" si="9"/>
        <v/>
      </c>
      <c r="K86" s="101" t="str">
        <f>IF(ISBLANK(F86),"",IFERROR(VLOOKUP(F86,[2]REgaReportesMultiples!$A$2:$M$350,6,FALSE),""))</f>
        <v/>
      </c>
      <c r="L86" s="101" t="str">
        <f>IF(ISBLANK(F86),"",IFERROR(VLOOKUP(F86,[2]REgaReportesMultiples!$A$2:$M$350,9,FALSE),""))</f>
        <v/>
      </c>
      <c r="M86" s="102" t="str">
        <f t="shared" si="7"/>
        <v>SI</v>
      </c>
      <c r="N86" s="101">
        <f>IF(ISBLANK(F86),"",IF(ISERROR(VLOOKUP(F86,[3]REgaReportesMultiples!$A$2:$M$350,4,FALSE)),"",VLOOKUP(F86,[3]REgaReportesMultiples!$A$2:$M$350,4,FALSE)))</f>
        <v>10312816</v>
      </c>
      <c r="O86" s="100" t="s">
        <v>382</v>
      </c>
      <c r="P86" s="102"/>
      <c r="Q86" s="102"/>
      <c r="R86" s="102"/>
      <c r="S86" s="102">
        <f t="shared" si="10"/>
        <v>0</v>
      </c>
      <c r="T86" s="102">
        <f t="shared" si="11"/>
        <v>0</v>
      </c>
      <c r="U86" s="102">
        <f t="shared" si="12"/>
        <v>1</v>
      </c>
    </row>
    <row r="87" spans="1:21" ht="25.5" x14ac:dyDescent="0.25">
      <c r="A87" s="97" t="s">
        <v>107</v>
      </c>
      <c r="B87" s="97" t="s">
        <v>121</v>
      </c>
      <c r="C87" s="98" t="s">
        <v>364</v>
      </c>
      <c r="D87" s="98"/>
      <c r="E87" s="99" t="s">
        <v>131</v>
      </c>
      <c r="F87" s="127" t="s">
        <v>247</v>
      </c>
      <c r="G87" s="99" t="str">
        <f t="shared" si="8"/>
        <v/>
      </c>
      <c r="H87" s="100" t="str">
        <f>IF(ISBLANK(F87),"",IFERROR(VLOOKUP(F87,[1]REgaReportesMultiples!$A$2:$M$350,6,FALSE),""))</f>
        <v/>
      </c>
      <c r="I87" s="100" t="str">
        <f>IF(ISBLANK(F87),"",IFERROR(VLOOKUP(F87,[1]REgaReportesMultiples!$A$2:$M$350,9,FALSE),""))</f>
        <v/>
      </c>
      <c r="J87" s="102" t="str">
        <f t="shared" si="9"/>
        <v>SI</v>
      </c>
      <c r="K87" s="101">
        <f>IF(ISBLANK(F87),"",IFERROR(VLOOKUP(F87,[2]REgaReportesMultiples!$A$2:$M$350,6,FALSE),""))</f>
        <v>2396282</v>
      </c>
      <c r="L87" s="101">
        <f>IF(ISBLANK(F87),"",IFERROR(VLOOKUP(F87,[2]REgaReportesMultiples!$A$2:$M$350,9,FALSE),""))</f>
        <v>2360777.0099999998</v>
      </c>
      <c r="M87" s="102" t="str">
        <f t="shared" si="7"/>
        <v>SI</v>
      </c>
      <c r="N87" s="101">
        <f>IF(ISBLANK(F87),"",IF(ISERROR(VLOOKUP(F87,[3]REgaReportesMultiples!$A$2:$M$350,4,FALSE)),"",VLOOKUP(F87,[3]REgaReportesMultiples!$A$2:$M$350,4,FALSE)))</f>
        <v>1600176</v>
      </c>
      <c r="O87" s="100" t="s">
        <v>382</v>
      </c>
      <c r="P87" s="102"/>
      <c r="Q87" s="102"/>
      <c r="R87" s="102"/>
      <c r="S87" s="102">
        <f t="shared" si="10"/>
        <v>0</v>
      </c>
      <c r="T87" s="102">
        <f t="shared" si="11"/>
        <v>1</v>
      </c>
      <c r="U87" s="102">
        <f t="shared" si="12"/>
        <v>1</v>
      </c>
    </row>
    <row r="88" spans="1:21" ht="25.5" x14ac:dyDescent="0.25">
      <c r="A88" s="97" t="s">
        <v>107</v>
      </c>
      <c r="B88" s="97" t="s">
        <v>121</v>
      </c>
      <c r="C88" s="98" t="s">
        <v>364</v>
      </c>
      <c r="D88" s="98"/>
      <c r="E88" s="99" t="s">
        <v>131</v>
      </c>
      <c r="F88" s="127" t="s">
        <v>248</v>
      </c>
      <c r="G88" s="99" t="str">
        <f t="shared" si="8"/>
        <v/>
      </c>
      <c r="H88" s="100" t="str">
        <f>IF(ISBLANK(F88),"",IFERROR(VLOOKUP(F88,[1]REgaReportesMultiples!$A$2:$M$350,6,FALSE),""))</f>
        <v/>
      </c>
      <c r="I88" s="100" t="str">
        <f>IF(ISBLANK(F88),"",IFERROR(VLOOKUP(F88,[1]REgaReportesMultiples!$A$2:$M$350,9,FALSE),""))</f>
        <v/>
      </c>
      <c r="J88" s="102" t="str">
        <f t="shared" si="9"/>
        <v/>
      </c>
      <c r="K88" s="101">
        <f>IF(ISBLANK(F88),"",IFERROR(VLOOKUP(F88,[2]REgaReportesMultiples!$A$2:$M$350,6,FALSE),""))</f>
        <v>782449</v>
      </c>
      <c r="L88" s="101">
        <f>IF(ISBLANK(F88),"",IFERROR(VLOOKUP(F88,[2]REgaReportesMultiples!$A$2:$M$350,9,FALSE),""))</f>
        <v>0</v>
      </c>
      <c r="M88" s="102" t="str">
        <f t="shared" si="7"/>
        <v>SI</v>
      </c>
      <c r="N88" s="101">
        <f>IF(ISBLANK(F88),"",IF(ISERROR(VLOOKUP(F88,[3]REgaReportesMultiples!$A$2:$M$350,4,FALSE)),"",VLOOKUP(F88,[3]REgaReportesMultiples!$A$2:$M$350,4,FALSE)))</f>
        <v>1652485</v>
      </c>
      <c r="O88" s="100" t="s">
        <v>382</v>
      </c>
      <c r="P88" s="102"/>
      <c r="Q88" s="102"/>
      <c r="R88" s="102"/>
      <c r="S88" s="102">
        <f t="shared" si="10"/>
        <v>0</v>
      </c>
      <c r="T88" s="102">
        <f t="shared" si="11"/>
        <v>0</v>
      </c>
      <c r="U88" s="102">
        <f t="shared" si="12"/>
        <v>1</v>
      </c>
    </row>
    <row r="89" spans="1:21" ht="25.5" x14ac:dyDescent="0.25">
      <c r="A89" s="97" t="s">
        <v>107</v>
      </c>
      <c r="B89" s="97" t="s">
        <v>121</v>
      </c>
      <c r="C89" s="98" t="s">
        <v>364</v>
      </c>
      <c r="D89" s="98"/>
      <c r="E89" s="99" t="s">
        <v>131</v>
      </c>
      <c r="F89" s="127" t="s">
        <v>249</v>
      </c>
      <c r="G89" s="99" t="str">
        <f t="shared" si="8"/>
        <v/>
      </c>
      <c r="H89" s="100" t="str">
        <f>IF(ISBLANK(F89),"",IFERROR(VLOOKUP(F89,[1]REgaReportesMultiples!$A$2:$M$350,6,FALSE),""))</f>
        <v/>
      </c>
      <c r="I89" s="100" t="str">
        <f>IF(ISBLANK(F89),"",IFERROR(VLOOKUP(F89,[1]REgaReportesMultiples!$A$2:$M$350,9,FALSE),""))</f>
        <v/>
      </c>
      <c r="J89" s="102" t="str">
        <f t="shared" si="9"/>
        <v>SI</v>
      </c>
      <c r="K89" s="101">
        <f>IF(ISBLANK(F89),"",IFERROR(VLOOKUP(F89,[2]REgaReportesMultiples!$A$2:$M$350,6,FALSE),""))</f>
        <v>1938473</v>
      </c>
      <c r="L89" s="101">
        <f>IF(ISBLANK(F89),"",IFERROR(VLOOKUP(F89,[2]REgaReportesMultiples!$A$2:$M$350,9,FALSE),""))</f>
        <v>1754366.25</v>
      </c>
      <c r="M89" s="102" t="str">
        <f t="shared" si="7"/>
        <v>SI</v>
      </c>
      <c r="N89" s="101">
        <f>IF(ISBLANK(F89),"",IF(ISERROR(VLOOKUP(F89,[3]REgaReportesMultiples!$A$2:$M$350,4,FALSE)),"",VLOOKUP(F89,[3]REgaReportesMultiples!$A$2:$M$350,4,FALSE)))</f>
        <v>1432035</v>
      </c>
      <c r="O89" s="100" t="s">
        <v>382</v>
      </c>
      <c r="P89" s="102"/>
      <c r="Q89" s="102"/>
      <c r="R89" s="102"/>
      <c r="S89" s="102">
        <f t="shared" si="10"/>
        <v>0</v>
      </c>
      <c r="T89" s="102">
        <f t="shared" si="11"/>
        <v>1</v>
      </c>
      <c r="U89" s="102">
        <f t="shared" si="12"/>
        <v>1</v>
      </c>
    </row>
    <row r="90" spans="1:21" ht="25.5" x14ac:dyDescent="0.25">
      <c r="A90" s="97" t="s">
        <v>107</v>
      </c>
      <c r="B90" s="97" t="s">
        <v>121</v>
      </c>
      <c r="C90" s="98" t="s">
        <v>364</v>
      </c>
      <c r="D90" s="98"/>
      <c r="E90" s="99" t="s">
        <v>131</v>
      </c>
      <c r="F90" s="127" t="s">
        <v>250</v>
      </c>
      <c r="G90" s="99" t="str">
        <f t="shared" si="8"/>
        <v/>
      </c>
      <c r="H90" s="100" t="str">
        <f>IF(ISBLANK(F90),"",IFERROR(VLOOKUP(F90,[1]REgaReportesMultiples!$A$2:$M$350,6,FALSE),""))</f>
        <v/>
      </c>
      <c r="I90" s="100" t="str">
        <f>IF(ISBLANK(F90),"",IFERROR(VLOOKUP(F90,[1]REgaReportesMultiples!$A$2:$M$350,9,FALSE),""))</f>
        <v/>
      </c>
      <c r="J90" s="102" t="str">
        <f t="shared" si="9"/>
        <v/>
      </c>
      <c r="K90" s="101" t="str">
        <f>IF(ISBLANK(F90),"",IFERROR(VLOOKUP(F90,[2]REgaReportesMultiples!$A$2:$M$350,6,FALSE),""))</f>
        <v/>
      </c>
      <c r="L90" s="101" t="str">
        <f>IF(ISBLANK(F90),"",IFERROR(VLOOKUP(F90,[2]REgaReportesMultiples!$A$2:$M$350,9,FALSE),""))</f>
        <v/>
      </c>
      <c r="M90" s="102" t="str">
        <f t="shared" si="7"/>
        <v>SI</v>
      </c>
      <c r="N90" s="101">
        <f>IF(ISBLANK(F90),"",IF(ISERROR(VLOOKUP(F90,[3]REgaReportesMultiples!$A$2:$M$350,4,FALSE)),"",VLOOKUP(F90,[3]REgaReportesMultiples!$A$2:$M$350,4,FALSE)))</f>
        <v>3261342</v>
      </c>
      <c r="O90" s="100" t="s">
        <v>382</v>
      </c>
      <c r="P90" s="102"/>
      <c r="Q90" s="102"/>
      <c r="R90" s="102"/>
      <c r="S90" s="102">
        <f t="shared" si="10"/>
        <v>0</v>
      </c>
      <c r="T90" s="102">
        <f t="shared" si="11"/>
        <v>0</v>
      </c>
      <c r="U90" s="102">
        <f t="shared" si="12"/>
        <v>1</v>
      </c>
    </row>
    <row r="91" spans="1:21" ht="25.5" x14ac:dyDescent="0.25">
      <c r="A91" s="97" t="s">
        <v>107</v>
      </c>
      <c r="B91" s="97" t="s">
        <v>121</v>
      </c>
      <c r="C91" s="98" t="s">
        <v>364</v>
      </c>
      <c r="D91" s="98"/>
      <c r="E91" s="99" t="s">
        <v>131</v>
      </c>
      <c r="F91" s="127" t="s">
        <v>251</v>
      </c>
      <c r="G91" s="99" t="str">
        <f t="shared" si="8"/>
        <v/>
      </c>
      <c r="H91" s="100" t="str">
        <f>IF(ISBLANK(F91),"",IFERROR(VLOOKUP(F91,[1]REgaReportesMultiples!$A$2:$M$350,6,FALSE),""))</f>
        <v/>
      </c>
      <c r="I91" s="100" t="str">
        <f>IF(ISBLANK(F91),"",IFERROR(VLOOKUP(F91,[1]REgaReportesMultiples!$A$2:$M$350,9,FALSE),""))</f>
        <v/>
      </c>
      <c r="J91" s="102" t="str">
        <f t="shared" si="9"/>
        <v/>
      </c>
      <c r="K91" s="101">
        <f>IF(ISBLANK(F91),"",IFERROR(VLOOKUP(F91,[2]REgaReportesMultiples!$A$2:$M$350,6,FALSE),""))</f>
        <v>1841891</v>
      </c>
      <c r="L91" s="101">
        <f>IF(ISBLANK(F91),"",IFERROR(VLOOKUP(F91,[2]REgaReportesMultiples!$A$2:$M$350,9,FALSE),""))</f>
        <v>0</v>
      </c>
      <c r="M91" s="102" t="str">
        <f t="shared" si="7"/>
        <v>SI</v>
      </c>
      <c r="N91" s="101">
        <f>IF(ISBLANK(F91),"",IF(ISERROR(VLOOKUP(F91,[3]REgaReportesMultiples!$A$2:$M$350,4,FALSE)),"",VLOOKUP(F91,[3]REgaReportesMultiples!$A$2:$M$350,4,FALSE)))</f>
        <v>6311081</v>
      </c>
      <c r="O91" s="100" t="s">
        <v>382</v>
      </c>
      <c r="P91" s="102"/>
      <c r="Q91" s="102"/>
      <c r="R91" s="102"/>
      <c r="S91" s="102">
        <f t="shared" si="10"/>
        <v>0</v>
      </c>
      <c r="T91" s="102">
        <f t="shared" si="11"/>
        <v>0</v>
      </c>
      <c r="U91" s="102">
        <f t="shared" si="12"/>
        <v>1</v>
      </c>
    </row>
    <row r="92" spans="1:21" ht="25.5" x14ac:dyDescent="0.25">
      <c r="A92" s="97" t="s">
        <v>107</v>
      </c>
      <c r="B92" s="97" t="s">
        <v>121</v>
      </c>
      <c r="C92" s="98" t="s">
        <v>364</v>
      </c>
      <c r="D92" s="98"/>
      <c r="E92" s="99" t="s">
        <v>131</v>
      </c>
      <c r="F92" s="127" t="s">
        <v>252</v>
      </c>
      <c r="G92" s="99" t="str">
        <f t="shared" si="8"/>
        <v/>
      </c>
      <c r="H92" s="100" t="str">
        <f>IF(ISBLANK(F92),"",IFERROR(VLOOKUP(F92,[1]REgaReportesMultiples!$A$2:$M$350,6,FALSE),""))</f>
        <v/>
      </c>
      <c r="I92" s="100" t="str">
        <f>IF(ISBLANK(F92),"",IFERROR(VLOOKUP(F92,[1]REgaReportesMultiples!$A$2:$M$350,9,FALSE),""))</f>
        <v/>
      </c>
      <c r="J92" s="102" t="str">
        <f t="shared" si="9"/>
        <v/>
      </c>
      <c r="K92" s="101" t="str">
        <f>IF(ISBLANK(F92),"",IFERROR(VLOOKUP(F92,[2]REgaReportesMultiples!$A$2:$M$350,6,FALSE),""))</f>
        <v/>
      </c>
      <c r="L92" s="101" t="str">
        <f>IF(ISBLANK(F92),"",IFERROR(VLOOKUP(F92,[2]REgaReportesMultiples!$A$2:$M$350,9,FALSE),""))</f>
        <v/>
      </c>
      <c r="M92" s="102" t="str">
        <f t="shared" si="7"/>
        <v>SI</v>
      </c>
      <c r="N92" s="101">
        <f>IF(ISBLANK(F92),"",IF(ISERROR(VLOOKUP(F92,[3]REgaReportesMultiples!$A$2:$M$350,4,FALSE)),"",VLOOKUP(F92,[3]REgaReportesMultiples!$A$2:$M$350,4,FALSE)))</f>
        <v>5121808</v>
      </c>
      <c r="O92" s="100" t="s">
        <v>382</v>
      </c>
      <c r="P92" s="102"/>
      <c r="Q92" s="102"/>
      <c r="R92" s="102"/>
      <c r="S92" s="102">
        <f t="shared" si="10"/>
        <v>0</v>
      </c>
      <c r="T92" s="102">
        <f t="shared" si="11"/>
        <v>0</v>
      </c>
      <c r="U92" s="102">
        <f t="shared" si="12"/>
        <v>1</v>
      </c>
    </row>
    <row r="93" spans="1:21" ht="25.5" x14ac:dyDescent="0.25">
      <c r="A93" s="97" t="s">
        <v>107</v>
      </c>
      <c r="B93" s="97" t="s">
        <v>121</v>
      </c>
      <c r="C93" s="98" t="s">
        <v>364</v>
      </c>
      <c r="D93" s="98"/>
      <c r="E93" s="99" t="s">
        <v>131</v>
      </c>
      <c r="F93" s="127" t="s">
        <v>253</v>
      </c>
      <c r="G93" s="99" t="str">
        <f t="shared" si="8"/>
        <v/>
      </c>
      <c r="H93" s="100" t="str">
        <f>IF(ISBLANK(F93),"",IFERROR(VLOOKUP(F93,[1]REgaReportesMultiples!$A$2:$M$350,6,FALSE),""))</f>
        <v/>
      </c>
      <c r="I93" s="100" t="str">
        <f>IF(ISBLANK(F93),"",IFERROR(VLOOKUP(F93,[1]REgaReportesMultiples!$A$2:$M$350,9,FALSE),""))</f>
        <v/>
      </c>
      <c r="J93" s="102" t="str">
        <f t="shared" si="9"/>
        <v>SI</v>
      </c>
      <c r="K93" s="101">
        <f>IF(ISBLANK(F93),"",IFERROR(VLOOKUP(F93,[2]REgaReportesMultiples!$A$2:$M$350,6,FALSE),""))</f>
        <v>809669</v>
      </c>
      <c r="L93" s="101">
        <f>IF(ISBLANK(F93),"",IFERROR(VLOOKUP(F93,[2]REgaReportesMultiples!$A$2:$M$350,9,FALSE),""))</f>
        <v>567122.04</v>
      </c>
      <c r="M93" s="102" t="str">
        <f t="shared" si="7"/>
        <v>SI</v>
      </c>
      <c r="N93" s="101">
        <f>IF(ISBLANK(F93),"",IF(ISERROR(VLOOKUP(F93,[3]REgaReportesMultiples!$A$2:$M$350,4,FALSE)),"",VLOOKUP(F93,[3]REgaReportesMultiples!$A$2:$M$350,4,FALSE)))</f>
        <v>899927</v>
      </c>
      <c r="O93" s="100" t="s">
        <v>382</v>
      </c>
      <c r="P93" s="102"/>
      <c r="Q93" s="102"/>
      <c r="R93" s="102"/>
      <c r="S93" s="102">
        <f t="shared" si="10"/>
        <v>0</v>
      </c>
      <c r="T93" s="102">
        <f t="shared" si="11"/>
        <v>1</v>
      </c>
      <c r="U93" s="102">
        <f t="shared" si="12"/>
        <v>1</v>
      </c>
    </row>
    <row r="94" spans="1:21" ht="25.5" x14ac:dyDescent="0.25">
      <c r="A94" s="97" t="s">
        <v>107</v>
      </c>
      <c r="B94" s="97" t="s">
        <v>121</v>
      </c>
      <c r="C94" s="98" t="s">
        <v>364</v>
      </c>
      <c r="D94" s="98"/>
      <c r="E94" s="99" t="s">
        <v>131</v>
      </c>
      <c r="F94" s="127" t="s">
        <v>254</v>
      </c>
      <c r="G94" s="99" t="str">
        <f t="shared" si="8"/>
        <v/>
      </c>
      <c r="H94" s="100" t="str">
        <f>IF(ISBLANK(F94),"",IFERROR(VLOOKUP(F94,[1]REgaReportesMultiples!$A$2:$M$350,6,FALSE),""))</f>
        <v/>
      </c>
      <c r="I94" s="100" t="str">
        <f>IF(ISBLANK(F94),"",IFERROR(VLOOKUP(F94,[1]REgaReportesMultiples!$A$2:$M$350,9,FALSE),""))</f>
        <v/>
      </c>
      <c r="J94" s="102" t="str">
        <f t="shared" si="9"/>
        <v/>
      </c>
      <c r="K94" s="101" t="str">
        <f>IF(ISBLANK(F94),"",IFERROR(VLOOKUP(F94,[2]REgaReportesMultiples!$A$2:$M$350,6,FALSE),""))</f>
        <v/>
      </c>
      <c r="L94" s="101" t="str">
        <f>IF(ISBLANK(F94),"",IFERROR(VLOOKUP(F94,[2]REgaReportesMultiples!$A$2:$M$350,9,FALSE),""))</f>
        <v/>
      </c>
      <c r="M94" s="102" t="str">
        <f t="shared" si="7"/>
        <v>SI</v>
      </c>
      <c r="N94" s="101">
        <f>IF(ISBLANK(F94),"",IF(ISERROR(VLOOKUP(F94,[3]REgaReportesMultiples!$A$2:$M$350,4,FALSE)),"",VLOOKUP(F94,[3]REgaReportesMultiples!$A$2:$M$350,4,FALSE)))</f>
        <v>5162754</v>
      </c>
      <c r="O94" s="100" t="s">
        <v>382</v>
      </c>
      <c r="P94" s="102"/>
      <c r="Q94" s="102"/>
      <c r="R94" s="102"/>
      <c r="S94" s="102">
        <f t="shared" si="10"/>
        <v>0</v>
      </c>
      <c r="T94" s="102">
        <f t="shared" si="11"/>
        <v>0</v>
      </c>
      <c r="U94" s="102">
        <f t="shared" si="12"/>
        <v>1</v>
      </c>
    </row>
    <row r="95" spans="1:21" ht="25.5" x14ac:dyDescent="0.25">
      <c r="A95" s="97" t="s">
        <v>107</v>
      </c>
      <c r="B95" s="97" t="s">
        <v>121</v>
      </c>
      <c r="C95" s="98" t="s">
        <v>364</v>
      </c>
      <c r="D95" s="98"/>
      <c r="E95" s="99" t="s">
        <v>131</v>
      </c>
      <c r="F95" s="127" t="s">
        <v>255</v>
      </c>
      <c r="G95" s="99" t="str">
        <f t="shared" si="8"/>
        <v/>
      </c>
      <c r="H95" s="100" t="str">
        <f>IF(ISBLANK(F95),"",IFERROR(VLOOKUP(F95,[1]REgaReportesMultiples!$A$2:$M$350,6,FALSE),""))</f>
        <v/>
      </c>
      <c r="I95" s="100" t="str">
        <f>IF(ISBLANK(F95),"",IFERROR(VLOOKUP(F95,[1]REgaReportesMultiples!$A$2:$M$350,9,FALSE),""))</f>
        <v/>
      </c>
      <c r="J95" s="102" t="str">
        <f t="shared" si="9"/>
        <v>SI</v>
      </c>
      <c r="K95" s="101">
        <f>IF(ISBLANK(F95),"",IFERROR(VLOOKUP(F95,[2]REgaReportesMultiples!$A$2:$M$350,6,FALSE),""))</f>
        <v>3532160</v>
      </c>
      <c r="L95" s="101">
        <f>IF(ISBLANK(F95),"",IFERROR(VLOOKUP(F95,[2]REgaReportesMultiples!$A$2:$M$350,9,FALSE),""))</f>
        <v>1849368.4</v>
      </c>
      <c r="M95" s="102" t="str">
        <f t="shared" si="7"/>
        <v>SI</v>
      </c>
      <c r="N95" s="101">
        <f>IF(ISBLANK(F95),"",IF(ISERROR(VLOOKUP(F95,[3]REgaReportesMultiples!$A$2:$M$350,4,FALSE)),"",VLOOKUP(F95,[3]REgaReportesMultiples!$A$2:$M$350,4,FALSE)))</f>
        <v>4739592</v>
      </c>
      <c r="O95" s="100" t="s">
        <v>382</v>
      </c>
      <c r="P95" s="102"/>
      <c r="Q95" s="102"/>
      <c r="R95" s="102"/>
      <c r="S95" s="102">
        <f t="shared" si="10"/>
        <v>0</v>
      </c>
      <c r="T95" s="102">
        <f t="shared" si="11"/>
        <v>1</v>
      </c>
      <c r="U95" s="102">
        <f t="shared" si="12"/>
        <v>1</v>
      </c>
    </row>
    <row r="96" spans="1:21" ht="25.5" x14ac:dyDescent="0.25">
      <c r="A96" s="97" t="s">
        <v>107</v>
      </c>
      <c r="B96" s="97" t="s">
        <v>121</v>
      </c>
      <c r="C96" s="98" t="s">
        <v>364</v>
      </c>
      <c r="D96" s="98"/>
      <c r="E96" s="99" t="s">
        <v>131</v>
      </c>
      <c r="F96" s="127" t="s">
        <v>256</v>
      </c>
      <c r="G96" s="99" t="str">
        <f t="shared" si="8"/>
        <v/>
      </c>
      <c r="H96" s="100" t="str">
        <f>IF(ISBLANK(F96),"",IFERROR(VLOOKUP(F96,[1]REgaReportesMultiples!$A$2:$M$350,6,FALSE),""))</f>
        <v/>
      </c>
      <c r="I96" s="100" t="str">
        <f>IF(ISBLANK(F96),"",IFERROR(VLOOKUP(F96,[1]REgaReportesMultiples!$A$2:$M$350,9,FALSE),""))</f>
        <v/>
      </c>
      <c r="J96" s="102" t="str">
        <f t="shared" si="9"/>
        <v>SI</v>
      </c>
      <c r="K96" s="101">
        <f>IF(ISBLANK(F96),"",IFERROR(VLOOKUP(F96,[2]REgaReportesMultiples!$A$2:$M$350,6,FALSE),""))</f>
        <v>1578880</v>
      </c>
      <c r="L96" s="101">
        <f>IF(ISBLANK(F96),"",IFERROR(VLOOKUP(F96,[2]REgaReportesMultiples!$A$2:$M$350,9,FALSE),""))</f>
        <v>1570699.55</v>
      </c>
      <c r="M96" s="102" t="str">
        <f t="shared" si="7"/>
        <v>SI</v>
      </c>
      <c r="N96" s="101">
        <f>IF(ISBLANK(F96),"",IF(ISERROR(VLOOKUP(F96,[3]REgaReportesMultiples!$A$2:$M$350,4,FALSE)),"",VLOOKUP(F96,[3]REgaReportesMultiples!$A$2:$M$350,4,FALSE)))</f>
        <v>2246090</v>
      </c>
      <c r="O96" s="100" t="s">
        <v>382</v>
      </c>
      <c r="P96" s="102"/>
      <c r="Q96" s="102"/>
      <c r="R96" s="102"/>
      <c r="S96" s="102">
        <f t="shared" si="10"/>
        <v>0</v>
      </c>
      <c r="T96" s="102">
        <f t="shared" si="11"/>
        <v>1</v>
      </c>
      <c r="U96" s="102">
        <f t="shared" si="12"/>
        <v>1</v>
      </c>
    </row>
    <row r="97" spans="1:21" ht="25.5" x14ac:dyDescent="0.25">
      <c r="A97" s="97" t="s">
        <v>107</v>
      </c>
      <c r="B97" s="97" t="s">
        <v>121</v>
      </c>
      <c r="C97" s="98" t="s">
        <v>364</v>
      </c>
      <c r="D97" s="98"/>
      <c r="E97" s="99" t="s">
        <v>131</v>
      </c>
      <c r="F97" s="127" t="s">
        <v>257</v>
      </c>
      <c r="G97" s="99" t="str">
        <f t="shared" si="8"/>
        <v/>
      </c>
      <c r="H97" s="100" t="str">
        <f>IF(ISBLANK(F97),"",IFERROR(VLOOKUP(F97,[1]REgaReportesMultiples!$A$2:$M$350,6,FALSE),""))</f>
        <v/>
      </c>
      <c r="I97" s="100" t="str">
        <f>IF(ISBLANK(F97),"",IFERROR(VLOOKUP(F97,[1]REgaReportesMultiples!$A$2:$M$350,9,FALSE),""))</f>
        <v/>
      </c>
      <c r="J97" s="102" t="str">
        <f t="shared" si="9"/>
        <v/>
      </c>
      <c r="K97" s="101">
        <f>IF(ISBLANK(F97),"",IFERROR(VLOOKUP(F97,[2]REgaReportesMultiples!$A$2:$M$350,6,FALSE),""))</f>
        <v>0</v>
      </c>
      <c r="L97" s="101">
        <f>IF(ISBLANK(F97),"",IFERROR(VLOOKUP(F97,[2]REgaReportesMultiples!$A$2:$M$350,9,FALSE),""))</f>
        <v>0</v>
      </c>
      <c r="M97" s="102" t="str">
        <f t="shared" si="7"/>
        <v>SI</v>
      </c>
      <c r="N97" s="101">
        <f>IF(ISBLANK(F97),"",IF(ISERROR(VLOOKUP(F97,[3]REgaReportesMultiples!$A$2:$M$350,4,FALSE)),"",VLOOKUP(F97,[3]REgaReportesMultiples!$A$2:$M$350,4,FALSE)))</f>
        <v>6226792</v>
      </c>
      <c r="O97" s="100" t="s">
        <v>382</v>
      </c>
      <c r="P97" s="102"/>
      <c r="Q97" s="102"/>
      <c r="R97" s="102"/>
      <c r="S97" s="102">
        <f t="shared" si="10"/>
        <v>0</v>
      </c>
      <c r="T97" s="102">
        <f t="shared" si="11"/>
        <v>0</v>
      </c>
      <c r="U97" s="102">
        <f t="shared" si="12"/>
        <v>1</v>
      </c>
    </row>
    <row r="98" spans="1:21" ht="25.5" x14ac:dyDescent="0.25">
      <c r="A98" s="97" t="s">
        <v>107</v>
      </c>
      <c r="B98" s="97" t="s">
        <v>121</v>
      </c>
      <c r="C98" s="98" t="s">
        <v>364</v>
      </c>
      <c r="D98" s="98"/>
      <c r="E98" s="99" t="s">
        <v>131</v>
      </c>
      <c r="F98" s="127" t="s">
        <v>258</v>
      </c>
      <c r="G98" s="99" t="str">
        <f t="shared" si="8"/>
        <v/>
      </c>
      <c r="H98" s="100" t="str">
        <f>IF(ISBLANK(F98),"",IFERROR(VLOOKUP(F98,[1]REgaReportesMultiples!$A$2:$M$350,6,FALSE),""))</f>
        <v/>
      </c>
      <c r="I98" s="100" t="str">
        <f>IF(ISBLANK(F98),"",IFERROR(VLOOKUP(F98,[1]REgaReportesMultiples!$A$2:$M$350,9,FALSE),""))</f>
        <v/>
      </c>
      <c r="J98" s="102" t="str">
        <f t="shared" si="9"/>
        <v>SI</v>
      </c>
      <c r="K98" s="101">
        <f>IF(ISBLANK(F98),"",IFERROR(VLOOKUP(F98,[2]REgaReportesMultiples!$A$2:$M$350,6,FALSE),""))</f>
        <v>1358362</v>
      </c>
      <c r="L98" s="101">
        <f>IF(ISBLANK(F98),"",IFERROR(VLOOKUP(F98,[2]REgaReportesMultiples!$A$2:$M$350,9,FALSE),""))</f>
        <v>1350207.53</v>
      </c>
      <c r="M98" s="102" t="str">
        <f t="shared" si="7"/>
        <v>SI</v>
      </c>
      <c r="N98" s="101">
        <f>IF(ISBLANK(F98),"",IF(ISERROR(VLOOKUP(F98,[3]REgaReportesMultiples!$A$2:$M$350,4,FALSE)),"",VLOOKUP(F98,[3]REgaReportesMultiples!$A$2:$M$350,4,FALSE)))</f>
        <v>1544669</v>
      </c>
      <c r="O98" s="100" t="s">
        <v>382</v>
      </c>
      <c r="P98" s="102"/>
      <c r="Q98" s="102"/>
      <c r="R98" s="102"/>
      <c r="S98" s="102">
        <f t="shared" si="10"/>
        <v>0</v>
      </c>
      <c r="T98" s="102">
        <f t="shared" si="11"/>
        <v>1</v>
      </c>
      <c r="U98" s="102">
        <f t="shared" si="12"/>
        <v>1</v>
      </c>
    </row>
    <row r="99" spans="1:21" ht="25.5" x14ac:dyDescent="0.25">
      <c r="A99" s="97" t="s">
        <v>107</v>
      </c>
      <c r="B99" s="97" t="s">
        <v>121</v>
      </c>
      <c r="C99" s="98" t="s">
        <v>364</v>
      </c>
      <c r="D99" s="98"/>
      <c r="E99" s="99" t="s">
        <v>131</v>
      </c>
      <c r="F99" s="127" t="s">
        <v>259</v>
      </c>
      <c r="G99" s="99" t="str">
        <f t="shared" si="8"/>
        <v/>
      </c>
      <c r="H99" s="100" t="str">
        <f>IF(ISBLANK(F99),"",IFERROR(VLOOKUP(F99,[1]REgaReportesMultiples!$A$2:$M$350,6,FALSE),""))</f>
        <v/>
      </c>
      <c r="I99" s="100" t="str">
        <f>IF(ISBLANK(F99),"",IFERROR(VLOOKUP(F99,[1]REgaReportesMultiples!$A$2:$M$350,9,FALSE),""))</f>
        <v/>
      </c>
      <c r="J99" s="102" t="str">
        <f t="shared" si="9"/>
        <v>SI</v>
      </c>
      <c r="K99" s="101">
        <f>IF(ISBLANK(F99),"",IFERROR(VLOOKUP(F99,[2]REgaReportesMultiples!$A$2:$M$350,6,FALSE),""))</f>
        <v>1230436</v>
      </c>
      <c r="L99" s="101">
        <f>IF(ISBLANK(F99),"",IFERROR(VLOOKUP(F99,[2]REgaReportesMultiples!$A$2:$M$350,9,FALSE),""))</f>
        <v>1043334.59</v>
      </c>
      <c r="M99" s="102" t="str">
        <f t="shared" si="7"/>
        <v>SI</v>
      </c>
      <c r="N99" s="101">
        <f>IF(ISBLANK(F99),"",IF(ISERROR(VLOOKUP(F99,[3]REgaReportesMultiples!$A$2:$M$350,4,FALSE)),"",VLOOKUP(F99,[3]REgaReportesMultiples!$A$2:$M$350,4,FALSE)))</f>
        <v>887651</v>
      </c>
      <c r="O99" s="100" t="s">
        <v>382</v>
      </c>
      <c r="P99" s="102"/>
      <c r="Q99" s="102"/>
      <c r="R99" s="102"/>
      <c r="S99" s="102">
        <f t="shared" si="10"/>
        <v>0</v>
      </c>
      <c r="T99" s="102">
        <f t="shared" si="11"/>
        <v>1</v>
      </c>
      <c r="U99" s="102">
        <f t="shared" si="12"/>
        <v>1</v>
      </c>
    </row>
    <row r="100" spans="1:21" ht="25.5" x14ac:dyDescent="0.25">
      <c r="A100" s="97" t="s">
        <v>107</v>
      </c>
      <c r="B100" s="97" t="s">
        <v>121</v>
      </c>
      <c r="C100" s="98" t="s">
        <v>364</v>
      </c>
      <c r="D100" s="98"/>
      <c r="E100" s="99" t="s">
        <v>131</v>
      </c>
      <c r="F100" s="127" t="s">
        <v>260</v>
      </c>
      <c r="G100" s="99" t="str">
        <f t="shared" si="8"/>
        <v/>
      </c>
      <c r="H100" s="100" t="str">
        <f>IF(ISBLANK(F100),"",IFERROR(VLOOKUP(F100,[1]REgaReportesMultiples!$A$2:$M$350,6,FALSE),""))</f>
        <v/>
      </c>
      <c r="I100" s="100" t="str">
        <f>IF(ISBLANK(F100),"",IFERROR(VLOOKUP(F100,[1]REgaReportesMultiples!$A$2:$M$350,9,FALSE),""))</f>
        <v/>
      </c>
      <c r="J100" s="102" t="str">
        <f t="shared" si="9"/>
        <v>SI</v>
      </c>
      <c r="K100" s="101">
        <f>IF(ISBLANK(F100),"",IFERROR(VLOOKUP(F100,[2]REgaReportesMultiples!$A$2:$M$350,6,FALSE),""))</f>
        <v>1211133</v>
      </c>
      <c r="L100" s="101">
        <f>IF(ISBLANK(F100),"",IFERROR(VLOOKUP(F100,[2]REgaReportesMultiples!$A$2:$M$350,9,FALSE),""))</f>
        <v>650000</v>
      </c>
      <c r="M100" s="102" t="str">
        <f t="shared" si="7"/>
        <v>SI</v>
      </c>
      <c r="N100" s="101">
        <f>IF(ISBLANK(F100),"",IF(ISERROR(VLOOKUP(F100,[3]REgaReportesMultiples!$A$2:$M$350,4,FALSE)),"",VLOOKUP(F100,[3]REgaReportesMultiples!$A$2:$M$350,4,FALSE)))</f>
        <v>3353414</v>
      </c>
      <c r="O100" s="100" t="s">
        <v>382</v>
      </c>
      <c r="P100" s="102"/>
      <c r="Q100" s="102"/>
      <c r="R100" s="102"/>
      <c r="S100" s="102">
        <f t="shared" si="10"/>
        <v>0</v>
      </c>
      <c r="T100" s="102">
        <f t="shared" si="11"/>
        <v>1</v>
      </c>
      <c r="U100" s="102">
        <f t="shared" si="12"/>
        <v>1</v>
      </c>
    </row>
    <row r="101" spans="1:21" ht="25.5" x14ac:dyDescent="0.25">
      <c r="A101" s="97" t="s">
        <v>107</v>
      </c>
      <c r="B101" s="97" t="s">
        <v>121</v>
      </c>
      <c r="C101" s="98" t="s">
        <v>364</v>
      </c>
      <c r="D101" s="98"/>
      <c r="E101" s="99" t="s">
        <v>131</v>
      </c>
      <c r="F101" s="127" t="s">
        <v>261</v>
      </c>
      <c r="G101" s="99" t="str">
        <f t="shared" si="8"/>
        <v/>
      </c>
      <c r="H101" s="100" t="str">
        <f>IF(ISBLANK(F101),"",IFERROR(VLOOKUP(F101,[1]REgaReportesMultiples!$A$2:$M$350,6,FALSE),""))</f>
        <v/>
      </c>
      <c r="I101" s="100" t="str">
        <f>IF(ISBLANK(F101),"",IFERROR(VLOOKUP(F101,[1]REgaReportesMultiples!$A$2:$M$350,9,FALSE),""))</f>
        <v/>
      </c>
      <c r="J101" s="102" t="str">
        <f t="shared" si="9"/>
        <v>SI</v>
      </c>
      <c r="K101" s="101">
        <f>IF(ISBLANK(F101),"",IFERROR(VLOOKUP(F101,[2]REgaReportesMultiples!$A$2:$M$350,6,FALSE),""))</f>
        <v>2029218</v>
      </c>
      <c r="L101" s="101">
        <f>IF(ISBLANK(F101),"",IFERROR(VLOOKUP(F101,[2]REgaReportesMultiples!$A$2:$M$350,9,FALSE),""))</f>
        <v>2023220.98</v>
      </c>
      <c r="M101" s="102" t="str">
        <f t="shared" si="7"/>
        <v>SI</v>
      </c>
      <c r="N101" s="101">
        <f>IF(ISBLANK(F101),"",IF(ISERROR(VLOOKUP(F101,[3]REgaReportesMultiples!$A$2:$M$350,4,FALSE)),"",VLOOKUP(F101,[3]REgaReportesMultiples!$A$2:$M$350,4,FALSE)))</f>
        <v>1725549</v>
      </c>
      <c r="O101" s="100" t="s">
        <v>382</v>
      </c>
      <c r="P101" s="102"/>
      <c r="Q101" s="102"/>
      <c r="R101" s="102"/>
      <c r="S101" s="102">
        <f t="shared" si="10"/>
        <v>0</v>
      </c>
      <c r="T101" s="102">
        <f t="shared" si="11"/>
        <v>1</v>
      </c>
      <c r="U101" s="102">
        <f t="shared" si="12"/>
        <v>1</v>
      </c>
    </row>
    <row r="102" spans="1:21" ht="25.5" x14ac:dyDescent="0.25">
      <c r="A102" s="97" t="s">
        <v>107</v>
      </c>
      <c r="B102" s="97" t="s">
        <v>121</v>
      </c>
      <c r="C102" s="98" t="s">
        <v>364</v>
      </c>
      <c r="D102" s="98"/>
      <c r="E102" s="99" t="s">
        <v>131</v>
      </c>
      <c r="F102" s="127" t="s">
        <v>262</v>
      </c>
      <c r="G102" s="99" t="str">
        <f t="shared" si="8"/>
        <v/>
      </c>
      <c r="H102" s="100" t="str">
        <f>IF(ISBLANK(F102),"",IFERROR(VLOOKUP(F102,[1]REgaReportesMultiples!$A$2:$M$350,6,FALSE),""))</f>
        <v/>
      </c>
      <c r="I102" s="100" t="str">
        <f>IF(ISBLANK(F102),"",IFERROR(VLOOKUP(F102,[1]REgaReportesMultiples!$A$2:$M$350,9,FALSE),""))</f>
        <v/>
      </c>
      <c r="J102" s="102" t="str">
        <f t="shared" si="9"/>
        <v>SI</v>
      </c>
      <c r="K102" s="101">
        <f>IF(ISBLANK(F102),"",IFERROR(VLOOKUP(F102,[2]REgaReportesMultiples!$A$2:$M$350,6,FALSE),""))</f>
        <v>956132</v>
      </c>
      <c r="L102" s="101">
        <f>IF(ISBLANK(F102),"",IFERROR(VLOOKUP(F102,[2]REgaReportesMultiples!$A$2:$M$350,9,FALSE),""))</f>
        <v>931790.82</v>
      </c>
      <c r="M102" s="102" t="str">
        <f t="shared" si="7"/>
        <v>SI</v>
      </c>
      <c r="N102" s="101">
        <f>IF(ISBLANK(F102),"",IF(ISERROR(VLOOKUP(F102,[3]REgaReportesMultiples!$A$2:$M$350,4,FALSE)),"",VLOOKUP(F102,[3]REgaReportesMultiples!$A$2:$M$350,4,FALSE)))</f>
        <v>91272</v>
      </c>
      <c r="O102" s="100" t="s">
        <v>382</v>
      </c>
      <c r="P102" s="102"/>
      <c r="Q102" s="102"/>
      <c r="R102" s="102"/>
      <c r="S102" s="102">
        <f t="shared" si="10"/>
        <v>0</v>
      </c>
      <c r="T102" s="102">
        <f t="shared" si="11"/>
        <v>1</v>
      </c>
      <c r="U102" s="102">
        <f t="shared" si="12"/>
        <v>1</v>
      </c>
    </row>
    <row r="103" spans="1:21" ht="25.5" x14ac:dyDescent="0.25">
      <c r="A103" s="97" t="s">
        <v>107</v>
      </c>
      <c r="B103" s="97" t="s">
        <v>121</v>
      </c>
      <c r="C103" s="98" t="s">
        <v>364</v>
      </c>
      <c r="D103" s="98"/>
      <c r="E103" s="99" t="s">
        <v>131</v>
      </c>
      <c r="F103" s="127" t="s">
        <v>263</v>
      </c>
      <c r="G103" s="99" t="str">
        <f t="shared" si="8"/>
        <v/>
      </c>
      <c r="H103" s="100" t="str">
        <f>IF(ISBLANK(F103),"",IFERROR(VLOOKUP(F103,[1]REgaReportesMultiples!$A$2:$M$350,6,FALSE),""))</f>
        <v/>
      </c>
      <c r="I103" s="100" t="str">
        <f>IF(ISBLANK(F103),"",IFERROR(VLOOKUP(F103,[1]REgaReportesMultiples!$A$2:$M$350,9,FALSE),""))</f>
        <v/>
      </c>
      <c r="J103" s="102" t="str">
        <f t="shared" si="9"/>
        <v>SI</v>
      </c>
      <c r="K103" s="101">
        <f>IF(ISBLANK(F103),"",IFERROR(VLOOKUP(F103,[2]REgaReportesMultiples!$A$2:$M$350,6,FALSE),""))</f>
        <v>109402.79</v>
      </c>
      <c r="L103" s="101">
        <f>IF(ISBLANK(F103),"",IFERROR(VLOOKUP(F103,[2]REgaReportesMultiples!$A$2:$M$350,9,FALSE),""))</f>
        <v>109402.79</v>
      </c>
      <c r="M103" s="102" t="str">
        <f t="shared" si="7"/>
        <v>SI</v>
      </c>
      <c r="N103" s="101">
        <f>IF(ISBLANK(F103),"",IF(ISERROR(VLOOKUP(F103,[3]REgaReportesMultiples!$A$2:$M$350,4,FALSE)),"",VLOOKUP(F103,[3]REgaReportesMultiples!$A$2:$M$350,4,FALSE)))</f>
        <v>1000</v>
      </c>
      <c r="O103" s="100" t="s">
        <v>382</v>
      </c>
      <c r="P103" s="102"/>
      <c r="Q103" s="102"/>
      <c r="R103" s="102"/>
      <c r="S103" s="102">
        <f t="shared" si="10"/>
        <v>0</v>
      </c>
      <c r="T103" s="102">
        <f t="shared" si="11"/>
        <v>1</v>
      </c>
      <c r="U103" s="102">
        <f t="shared" si="12"/>
        <v>1</v>
      </c>
    </row>
    <row r="104" spans="1:21" ht="25.5" x14ac:dyDescent="0.25">
      <c r="A104" s="97" t="s">
        <v>107</v>
      </c>
      <c r="B104" s="97" t="s">
        <v>121</v>
      </c>
      <c r="C104" s="98" t="s">
        <v>364</v>
      </c>
      <c r="D104" s="98"/>
      <c r="E104" s="99" t="s">
        <v>131</v>
      </c>
      <c r="F104" s="127" t="s">
        <v>264</v>
      </c>
      <c r="G104" s="99" t="str">
        <f t="shared" si="8"/>
        <v/>
      </c>
      <c r="H104" s="100" t="str">
        <f>IF(ISBLANK(F104),"",IFERROR(VLOOKUP(F104,[1]REgaReportesMultiples!$A$2:$M$350,6,FALSE),""))</f>
        <v/>
      </c>
      <c r="I104" s="100" t="str">
        <f>IF(ISBLANK(F104),"",IFERROR(VLOOKUP(F104,[1]REgaReportesMultiples!$A$2:$M$350,9,FALSE),""))</f>
        <v/>
      </c>
      <c r="J104" s="102" t="str">
        <f t="shared" si="9"/>
        <v/>
      </c>
      <c r="K104" s="101" t="str">
        <f>IF(ISBLANK(F104),"",IFERROR(VLOOKUP(F104,[2]REgaReportesMultiples!$A$2:$M$350,6,FALSE),""))</f>
        <v/>
      </c>
      <c r="L104" s="101" t="str">
        <f>IF(ISBLANK(F104),"",IFERROR(VLOOKUP(F104,[2]REgaReportesMultiples!$A$2:$M$350,9,FALSE),""))</f>
        <v/>
      </c>
      <c r="M104" s="102" t="str">
        <f t="shared" si="7"/>
        <v/>
      </c>
      <c r="N104" s="101">
        <f>IF(ISBLANK(F104),"",IF(ISERROR(VLOOKUP(F104,[3]REgaReportesMultiples!$A$2:$M$350,4,FALSE)),"",VLOOKUP(F104,[3]REgaReportesMultiples!$A$2:$M$350,4,FALSE)))</f>
        <v>0</v>
      </c>
      <c r="O104" s="100" t="s">
        <v>383</v>
      </c>
      <c r="P104" s="102"/>
      <c r="Q104" s="102"/>
      <c r="R104" s="102"/>
      <c r="S104" s="102">
        <f t="shared" si="10"/>
        <v>0</v>
      </c>
      <c r="T104" s="102">
        <f t="shared" si="11"/>
        <v>0</v>
      </c>
      <c r="U104" s="102">
        <f t="shared" si="12"/>
        <v>0</v>
      </c>
    </row>
    <row r="105" spans="1:21" ht="25.5" x14ac:dyDescent="0.25">
      <c r="A105" s="97" t="s">
        <v>107</v>
      </c>
      <c r="B105" s="97" t="s">
        <v>121</v>
      </c>
      <c r="C105" s="98" t="s">
        <v>288</v>
      </c>
      <c r="D105" s="98">
        <v>1</v>
      </c>
      <c r="E105" s="99"/>
      <c r="F105" s="99"/>
      <c r="G105" s="99" t="str">
        <f t="shared" si="8"/>
        <v/>
      </c>
      <c r="H105" s="100" t="str">
        <f>IF(ISBLANK(F105),"",IFERROR(VLOOKUP(F105,[1]REgaReportesMultiples!$A$2:$M$350,6,FALSE),""))</f>
        <v/>
      </c>
      <c r="I105" s="100" t="str">
        <f>IF(ISBLANK(F105),"",IFERROR(VLOOKUP(F105,[1]REgaReportesMultiples!$A$2:$M$350,9,FALSE),""))</f>
        <v/>
      </c>
      <c r="J105" s="102" t="str">
        <f t="shared" si="9"/>
        <v/>
      </c>
      <c r="K105" s="101" t="str">
        <f>IF(ISBLANK(F105),"",IFERROR(VLOOKUP(F105,[2]REgaReportesMultiples!$A$2:$M$350,6,FALSE),""))</f>
        <v/>
      </c>
      <c r="L105" s="101" t="str">
        <f>IF(ISBLANK(F105),"",IFERROR(VLOOKUP(F105,[2]REgaReportesMultiples!$A$2:$M$350,9,FALSE),""))</f>
        <v/>
      </c>
      <c r="M105" s="102" t="str">
        <f t="shared" si="7"/>
        <v/>
      </c>
      <c r="N105" s="101" t="str">
        <f>IF(ISBLANK(F105),"",IF(ISERROR(VLOOKUP(F105,[3]REgaReportesMultiples!$A$2:$M$350,4,FALSE)),"",VLOOKUP(F105,[3]REgaReportesMultiples!$A$2:$M$350,4,FALSE)))</f>
        <v/>
      </c>
      <c r="O105" s="100" t="s">
        <v>383</v>
      </c>
      <c r="P105" s="102"/>
      <c r="Q105" s="102"/>
      <c r="R105" s="102"/>
      <c r="S105" s="102">
        <f t="shared" si="10"/>
        <v>0</v>
      </c>
      <c r="T105" s="102">
        <f t="shared" si="11"/>
        <v>0</v>
      </c>
      <c r="U105" s="102">
        <f t="shared" si="12"/>
        <v>0</v>
      </c>
    </row>
    <row r="106" spans="1:21" ht="25.5" x14ac:dyDescent="0.25">
      <c r="A106" s="97" t="s">
        <v>107</v>
      </c>
      <c r="B106" s="97" t="s">
        <v>121</v>
      </c>
      <c r="C106" s="98" t="s">
        <v>289</v>
      </c>
      <c r="D106" s="98">
        <v>1</v>
      </c>
      <c r="E106" s="99"/>
      <c r="F106" s="99"/>
      <c r="G106" s="99" t="str">
        <f t="shared" si="8"/>
        <v/>
      </c>
      <c r="H106" s="100" t="str">
        <f>IF(ISBLANK(F106),"",IFERROR(VLOOKUP(F106,[1]REgaReportesMultiples!$A$2:$M$350,6,FALSE),""))</f>
        <v/>
      </c>
      <c r="I106" s="100" t="str">
        <f>IF(ISBLANK(F106),"",IFERROR(VLOOKUP(F106,[1]REgaReportesMultiples!$A$2:$M$350,9,FALSE),""))</f>
        <v/>
      </c>
      <c r="J106" s="102" t="str">
        <f t="shared" si="9"/>
        <v/>
      </c>
      <c r="K106" s="101" t="str">
        <f>IF(ISBLANK(F106),"",IFERROR(VLOOKUP(F106,[2]REgaReportesMultiples!$A$2:$M$350,6,FALSE),""))</f>
        <v/>
      </c>
      <c r="L106" s="101" t="str">
        <f>IF(ISBLANK(F106),"",IFERROR(VLOOKUP(F106,[2]REgaReportesMultiples!$A$2:$M$350,9,FALSE),""))</f>
        <v/>
      </c>
      <c r="M106" s="102" t="str">
        <f t="shared" si="7"/>
        <v/>
      </c>
      <c r="N106" s="101" t="str">
        <f>IF(ISBLANK(F106),"",IF(ISERROR(VLOOKUP(F106,[3]REgaReportesMultiples!$A$2:$M$350,4,FALSE)),"",VLOOKUP(F106,[3]REgaReportesMultiples!$A$2:$M$350,4,FALSE)))</f>
        <v/>
      </c>
      <c r="O106" s="100" t="s">
        <v>383</v>
      </c>
      <c r="P106" s="102"/>
      <c r="Q106" s="102"/>
      <c r="R106" s="102"/>
      <c r="S106" s="102">
        <f t="shared" si="10"/>
        <v>0</v>
      </c>
      <c r="T106" s="102">
        <f t="shared" si="11"/>
        <v>0</v>
      </c>
      <c r="U106" s="102">
        <f t="shared" si="12"/>
        <v>0</v>
      </c>
    </row>
    <row r="107" spans="1:21" ht="25.5" x14ac:dyDescent="0.25">
      <c r="A107" s="97" t="s">
        <v>107</v>
      </c>
      <c r="B107" s="97" t="s">
        <v>121</v>
      </c>
      <c r="C107" s="98" t="s">
        <v>290</v>
      </c>
      <c r="D107" s="98">
        <v>1</v>
      </c>
      <c r="E107" s="99"/>
      <c r="F107" s="99"/>
      <c r="G107" s="99" t="str">
        <f t="shared" si="8"/>
        <v/>
      </c>
      <c r="H107" s="100" t="str">
        <f>IF(ISBLANK(F107),"",IFERROR(VLOOKUP(F107,[1]REgaReportesMultiples!$A$2:$M$350,6,FALSE),""))</f>
        <v/>
      </c>
      <c r="I107" s="100" t="str">
        <f>IF(ISBLANK(F107),"",IFERROR(VLOOKUP(F107,[1]REgaReportesMultiples!$A$2:$M$350,9,FALSE),""))</f>
        <v/>
      </c>
      <c r="J107" s="102" t="str">
        <f t="shared" si="9"/>
        <v/>
      </c>
      <c r="K107" s="101" t="str">
        <f>IF(ISBLANK(F107),"",IFERROR(VLOOKUP(F107,[2]REgaReportesMultiples!$A$2:$M$350,6,FALSE),""))</f>
        <v/>
      </c>
      <c r="L107" s="101" t="str">
        <f>IF(ISBLANK(F107),"",IFERROR(VLOOKUP(F107,[2]REgaReportesMultiples!$A$2:$M$350,9,FALSE),""))</f>
        <v/>
      </c>
      <c r="M107" s="102" t="str">
        <f t="shared" si="7"/>
        <v/>
      </c>
      <c r="N107" s="101" t="str">
        <f>IF(ISBLANK(F107),"",IF(ISERROR(VLOOKUP(F107,[3]REgaReportesMultiples!$A$2:$M$350,4,FALSE)),"",VLOOKUP(F107,[3]REgaReportesMultiples!$A$2:$M$350,4,FALSE)))</f>
        <v/>
      </c>
      <c r="O107" s="100" t="s">
        <v>383</v>
      </c>
      <c r="P107" s="102"/>
      <c r="Q107" s="102"/>
      <c r="R107" s="102"/>
      <c r="S107" s="102">
        <f t="shared" si="10"/>
        <v>0</v>
      </c>
      <c r="T107" s="102">
        <f t="shared" si="11"/>
        <v>0</v>
      </c>
      <c r="U107" s="102">
        <f t="shared" si="12"/>
        <v>0</v>
      </c>
    </row>
    <row r="108" spans="1:21" ht="38.25" x14ac:dyDescent="0.25">
      <c r="A108" s="97" t="s">
        <v>107</v>
      </c>
      <c r="B108" s="97" t="s">
        <v>121</v>
      </c>
      <c r="C108" s="98" t="s">
        <v>365</v>
      </c>
      <c r="D108" s="98">
        <v>1</v>
      </c>
      <c r="E108" s="99"/>
      <c r="F108" s="99"/>
      <c r="G108" s="99" t="str">
        <f t="shared" si="8"/>
        <v/>
      </c>
      <c r="H108" s="100" t="str">
        <f>IF(ISBLANK(F108),"",IFERROR(VLOOKUP(F108,[1]REgaReportesMultiples!$A$2:$M$350,6,FALSE),""))</f>
        <v/>
      </c>
      <c r="I108" s="100" t="str">
        <f>IF(ISBLANK(F108),"",IFERROR(VLOOKUP(F108,[1]REgaReportesMultiples!$A$2:$M$350,9,FALSE),""))</f>
        <v/>
      </c>
      <c r="J108" s="102" t="str">
        <f t="shared" si="9"/>
        <v/>
      </c>
      <c r="K108" s="101" t="str">
        <f>IF(ISBLANK(F108),"",IFERROR(VLOOKUP(F108,[2]REgaReportesMultiples!$A$2:$M$350,6,FALSE),""))</f>
        <v/>
      </c>
      <c r="L108" s="101" t="str">
        <f>IF(ISBLANK(F108),"",IFERROR(VLOOKUP(F108,[2]REgaReportesMultiples!$A$2:$M$350,9,FALSE),""))</f>
        <v/>
      </c>
      <c r="M108" s="102" t="str">
        <f t="shared" si="7"/>
        <v/>
      </c>
      <c r="N108" s="101" t="str">
        <f>IF(ISBLANK(F108),"",IF(ISERROR(VLOOKUP(F108,[3]REgaReportesMultiples!$A$2:$M$350,4,FALSE)),"",VLOOKUP(F108,[3]REgaReportesMultiples!$A$2:$M$350,4,FALSE)))</f>
        <v/>
      </c>
      <c r="O108" s="100" t="s">
        <v>383</v>
      </c>
      <c r="P108" s="102"/>
      <c r="Q108" s="102"/>
      <c r="R108" s="102"/>
      <c r="S108" s="102">
        <f t="shared" si="10"/>
        <v>0</v>
      </c>
      <c r="T108" s="102">
        <f t="shared" si="11"/>
        <v>0</v>
      </c>
      <c r="U108" s="102">
        <f t="shared" si="12"/>
        <v>0</v>
      </c>
    </row>
    <row r="109" spans="1:21" ht="25.5" x14ac:dyDescent="0.25">
      <c r="A109" s="97" t="s">
        <v>107</v>
      </c>
      <c r="B109" s="97" t="s">
        <v>121</v>
      </c>
      <c r="C109" s="98" t="s">
        <v>291</v>
      </c>
      <c r="D109" s="98">
        <v>1</v>
      </c>
      <c r="E109" s="99"/>
      <c r="F109" s="99"/>
      <c r="G109" s="99" t="str">
        <f t="shared" si="8"/>
        <v/>
      </c>
      <c r="H109" s="100" t="str">
        <f>IF(ISBLANK(F109),"",IFERROR(VLOOKUP(F109,[1]REgaReportesMultiples!$A$2:$M$350,6,FALSE),""))</f>
        <v/>
      </c>
      <c r="I109" s="100" t="str">
        <f>IF(ISBLANK(F109),"",IFERROR(VLOOKUP(F109,[1]REgaReportesMultiples!$A$2:$M$350,9,FALSE),""))</f>
        <v/>
      </c>
      <c r="J109" s="102" t="str">
        <f t="shared" si="9"/>
        <v/>
      </c>
      <c r="K109" s="101" t="str">
        <f>IF(ISBLANK(F109),"",IFERROR(VLOOKUP(F109,[2]REgaReportesMultiples!$A$2:$M$350,6,FALSE),""))</f>
        <v/>
      </c>
      <c r="L109" s="101" t="str">
        <f>IF(ISBLANK(F109),"",IFERROR(VLOOKUP(F109,[2]REgaReportesMultiples!$A$2:$M$350,9,FALSE),""))</f>
        <v/>
      </c>
      <c r="M109" s="102" t="str">
        <f t="shared" si="7"/>
        <v/>
      </c>
      <c r="N109" s="101" t="str">
        <f>IF(ISBLANK(F109),"",IF(ISERROR(VLOOKUP(F109,[3]REgaReportesMultiples!$A$2:$M$350,4,FALSE)),"",VLOOKUP(F109,[3]REgaReportesMultiples!$A$2:$M$350,4,FALSE)))</f>
        <v/>
      </c>
      <c r="O109" s="100" t="s">
        <v>383</v>
      </c>
      <c r="P109" s="102"/>
      <c r="Q109" s="102"/>
      <c r="R109" s="102"/>
      <c r="S109" s="102">
        <f t="shared" si="10"/>
        <v>0</v>
      </c>
      <c r="T109" s="102">
        <f t="shared" si="11"/>
        <v>0</v>
      </c>
      <c r="U109" s="102">
        <f t="shared" si="12"/>
        <v>0</v>
      </c>
    </row>
    <row r="110" spans="1:21" ht="38.25" x14ac:dyDescent="0.25">
      <c r="A110" s="97" t="s">
        <v>107</v>
      </c>
      <c r="B110" s="97" t="s">
        <v>122</v>
      </c>
      <c r="C110" s="98" t="s">
        <v>292</v>
      </c>
      <c r="D110" s="98">
        <v>1</v>
      </c>
      <c r="E110" s="99"/>
      <c r="F110" s="99"/>
      <c r="G110" s="99" t="str">
        <f t="shared" si="8"/>
        <v>SI</v>
      </c>
      <c r="H110" s="100" t="str">
        <f>IF(ISBLANK(F110),"",IFERROR(VLOOKUP(F110,[1]REgaReportesMultiples!$A$2:$M$350,6,FALSE),""))</f>
        <v/>
      </c>
      <c r="I110" s="100" t="str">
        <f>IF(ISBLANK(F110),"",IFERROR(VLOOKUP(F110,[1]REgaReportesMultiples!$A$2:$M$350,9,FALSE),""))</f>
        <v/>
      </c>
      <c r="J110" s="102" t="str">
        <f t="shared" si="9"/>
        <v>SI</v>
      </c>
      <c r="K110" s="101" t="str">
        <f>IF(ISBLANK(F110),"",IFERROR(VLOOKUP(F110,[2]REgaReportesMultiples!$A$2:$M$350,6,FALSE),""))</f>
        <v/>
      </c>
      <c r="L110" s="101" t="str">
        <f>IF(ISBLANK(F110),"",IFERROR(VLOOKUP(F110,[2]REgaReportesMultiples!$A$2:$M$350,9,FALSE),""))</f>
        <v/>
      </c>
      <c r="M110" s="102" t="str">
        <f t="shared" si="7"/>
        <v>SI</v>
      </c>
      <c r="N110" s="101" t="str">
        <f>IF(ISBLANK(F110),"",IF(ISERROR(VLOOKUP(F110,[3]REgaReportesMultiples!$A$2:$M$350,4,FALSE)),"",VLOOKUP(F110,[3]REgaReportesMultiples!$A$2:$M$350,4,FALSE)))</f>
        <v/>
      </c>
      <c r="O110" s="100" t="s">
        <v>383</v>
      </c>
      <c r="P110" s="102"/>
      <c r="Q110" s="102"/>
      <c r="R110" s="102" t="s">
        <v>171</v>
      </c>
      <c r="S110" s="102">
        <f t="shared" si="10"/>
        <v>1</v>
      </c>
      <c r="T110" s="102">
        <f t="shared" si="11"/>
        <v>1</v>
      </c>
      <c r="U110" s="102">
        <f t="shared" si="12"/>
        <v>1</v>
      </c>
    </row>
    <row r="111" spans="1:21" ht="38.25" x14ac:dyDescent="0.25">
      <c r="A111" s="97" t="s">
        <v>107</v>
      </c>
      <c r="B111" s="97" t="s">
        <v>122</v>
      </c>
      <c r="C111" s="98" t="s">
        <v>293</v>
      </c>
      <c r="D111" s="98">
        <v>1</v>
      </c>
      <c r="E111" s="99"/>
      <c r="F111" s="99" t="s">
        <v>168</v>
      </c>
      <c r="G111" s="99" t="str">
        <f t="shared" si="8"/>
        <v/>
      </c>
      <c r="H111" s="100">
        <f>IF(ISBLANK(F111),"",IFERROR(VLOOKUP(F111,[1]REgaReportesMultiples!$A$2:$M$350,6,FALSE),""))</f>
        <v>0</v>
      </c>
      <c r="I111" s="100">
        <f>IF(ISBLANK(F111),"",IFERROR(VLOOKUP(F111,[1]REgaReportesMultiples!$A$2:$M$350,9,FALSE),""))</f>
        <v>0</v>
      </c>
      <c r="J111" s="102" t="str">
        <f t="shared" si="9"/>
        <v/>
      </c>
      <c r="K111" s="101">
        <f>IF(ISBLANK(F111),"",IFERROR(VLOOKUP(F111,[2]REgaReportesMultiples!$A$2:$M$350,6,FALSE),""))</f>
        <v>0</v>
      </c>
      <c r="L111" s="101">
        <f>IF(ISBLANK(F111),"",IFERROR(VLOOKUP(F111,[2]REgaReportesMultiples!$A$2:$M$350,9,FALSE),""))</f>
        <v>0</v>
      </c>
      <c r="M111" s="102" t="str">
        <f t="shared" si="7"/>
        <v/>
      </c>
      <c r="N111" s="101" t="str">
        <f>IF(ISBLANK(F111),"",IF(ISERROR(VLOOKUP(F111,[3]REgaReportesMultiples!$A$2:$M$350,4,FALSE)),"",VLOOKUP(F111,[3]REgaReportesMultiples!$A$2:$M$350,4,FALSE)))</f>
        <v/>
      </c>
      <c r="O111" s="100" t="s">
        <v>383</v>
      </c>
      <c r="P111" s="102"/>
      <c r="Q111" s="102"/>
      <c r="R111" s="102"/>
      <c r="S111" s="102">
        <f t="shared" si="10"/>
        <v>0</v>
      </c>
      <c r="T111" s="102">
        <f t="shared" si="11"/>
        <v>0</v>
      </c>
      <c r="U111" s="102">
        <f t="shared" si="12"/>
        <v>0</v>
      </c>
    </row>
    <row r="112" spans="1:21" ht="38.25" x14ac:dyDescent="0.25">
      <c r="A112" s="97" t="s">
        <v>107</v>
      </c>
      <c r="B112" s="97" t="s">
        <v>122</v>
      </c>
      <c r="C112" s="98" t="s">
        <v>366</v>
      </c>
      <c r="D112" s="98">
        <v>1</v>
      </c>
      <c r="E112" s="99"/>
      <c r="F112" s="99"/>
      <c r="G112" s="99" t="str">
        <f t="shared" si="8"/>
        <v/>
      </c>
      <c r="H112" s="100" t="str">
        <f>IF(ISBLANK(F112),"",IFERROR(VLOOKUP(F112,[1]REgaReportesMultiples!$A$2:$M$350,6,FALSE),""))</f>
        <v/>
      </c>
      <c r="I112" s="100" t="str">
        <f>IF(ISBLANK(F112),"",IFERROR(VLOOKUP(F112,[1]REgaReportesMultiples!$A$2:$M$350,9,FALSE),""))</f>
        <v/>
      </c>
      <c r="J112" s="102" t="str">
        <f t="shared" si="9"/>
        <v/>
      </c>
      <c r="K112" s="101" t="str">
        <f>IF(ISBLANK(F112),"",IFERROR(VLOOKUP(F112,[2]REgaReportesMultiples!$A$2:$M$350,6,FALSE),""))</f>
        <v/>
      </c>
      <c r="L112" s="101" t="str">
        <f>IF(ISBLANK(F112),"",IFERROR(VLOOKUP(F112,[2]REgaReportesMultiples!$A$2:$M$350,9,FALSE),""))</f>
        <v/>
      </c>
      <c r="M112" s="102" t="str">
        <f t="shared" si="7"/>
        <v/>
      </c>
      <c r="N112" s="101" t="str">
        <f>IF(ISBLANK(F112),"",IF(ISERROR(VLOOKUP(F112,[3]REgaReportesMultiples!$A$2:$M$350,4,FALSE)),"",VLOOKUP(F112,[3]REgaReportesMultiples!$A$2:$M$350,4,FALSE)))</f>
        <v/>
      </c>
      <c r="O112" s="100" t="s">
        <v>383</v>
      </c>
      <c r="P112" s="102"/>
      <c r="Q112" s="102"/>
      <c r="R112" s="102"/>
      <c r="S112" s="102">
        <f t="shared" si="10"/>
        <v>0</v>
      </c>
      <c r="T112" s="102">
        <f t="shared" si="11"/>
        <v>0</v>
      </c>
      <c r="U112" s="102">
        <f t="shared" si="12"/>
        <v>0</v>
      </c>
    </row>
    <row r="113" spans="1:21" ht="38.25" x14ac:dyDescent="0.25">
      <c r="A113" s="97" t="s">
        <v>107</v>
      </c>
      <c r="B113" s="97" t="s">
        <v>122</v>
      </c>
      <c r="C113" s="98" t="s">
        <v>294</v>
      </c>
      <c r="D113" s="98">
        <v>1</v>
      </c>
      <c r="E113" s="99"/>
      <c r="F113" s="99"/>
      <c r="G113" s="99" t="str">
        <f t="shared" si="8"/>
        <v/>
      </c>
      <c r="H113" s="100" t="str">
        <f>IF(ISBLANK(F113),"",IFERROR(VLOOKUP(F113,[1]REgaReportesMultiples!$A$2:$M$350,6,FALSE),""))</f>
        <v/>
      </c>
      <c r="I113" s="100" t="str">
        <f>IF(ISBLANK(F113),"",IFERROR(VLOOKUP(F113,[1]REgaReportesMultiples!$A$2:$M$350,9,FALSE),""))</f>
        <v/>
      </c>
      <c r="J113" s="102" t="str">
        <f t="shared" si="9"/>
        <v/>
      </c>
      <c r="K113" s="101" t="str">
        <f>IF(ISBLANK(F113),"",IFERROR(VLOOKUP(F113,[2]REgaReportesMultiples!$A$2:$M$350,6,FALSE),""))</f>
        <v/>
      </c>
      <c r="L113" s="101" t="str">
        <f>IF(ISBLANK(F113),"",IFERROR(VLOOKUP(F113,[2]REgaReportesMultiples!$A$2:$M$350,9,FALSE),""))</f>
        <v/>
      </c>
      <c r="M113" s="102" t="str">
        <f t="shared" si="7"/>
        <v/>
      </c>
      <c r="N113" s="101" t="str">
        <f>IF(ISBLANK(F113),"",IF(ISERROR(VLOOKUP(F113,[3]REgaReportesMultiples!$A$2:$M$350,4,FALSE)),"",VLOOKUP(F113,[3]REgaReportesMultiples!$A$2:$M$350,4,FALSE)))</f>
        <v/>
      </c>
      <c r="O113" s="100" t="s">
        <v>383</v>
      </c>
      <c r="P113" s="102"/>
      <c r="Q113" s="102"/>
      <c r="R113" s="102"/>
      <c r="S113" s="102">
        <f t="shared" si="10"/>
        <v>0</v>
      </c>
      <c r="T113" s="102">
        <f t="shared" si="11"/>
        <v>0</v>
      </c>
      <c r="U113" s="102">
        <f t="shared" si="12"/>
        <v>0</v>
      </c>
    </row>
    <row r="114" spans="1:21" ht="38.25" x14ac:dyDescent="0.25">
      <c r="A114" s="97" t="s">
        <v>107</v>
      </c>
      <c r="B114" s="97" t="s">
        <v>122</v>
      </c>
      <c r="C114" s="98" t="s">
        <v>295</v>
      </c>
      <c r="D114" s="98">
        <v>1</v>
      </c>
      <c r="E114" s="99" t="s">
        <v>131</v>
      </c>
      <c r="F114" s="99"/>
      <c r="G114" s="99" t="str">
        <f t="shared" si="8"/>
        <v/>
      </c>
      <c r="H114" s="100" t="str">
        <f>IF(ISBLANK(F114),"",IFERROR(VLOOKUP(F114,[1]REgaReportesMultiples!$A$2:$M$350,6,FALSE),""))</f>
        <v/>
      </c>
      <c r="I114" s="100" t="str">
        <f>IF(ISBLANK(F114),"",IFERROR(VLOOKUP(F114,[1]REgaReportesMultiples!$A$2:$M$350,9,FALSE),""))</f>
        <v/>
      </c>
      <c r="J114" s="102" t="str">
        <f t="shared" si="9"/>
        <v/>
      </c>
      <c r="K114" s="101" t="str">
        <f>IF(ISBLANK(F114),"",IFERROR(VLOOKUP(F114,[2]REgaReportesMultiples!$A$2:$M$350,6,FALSE),""))</f>
        <v/>
      </c>
      <c r="L114" s="101" t="str">
        <f>IF(ISBLANK(F114),"",IFERROR(VLOOKUP(F114,[2]REgaReportesMultiples!$A$2:$M$350,9,FALSE),""))</f>
        <v/>
      </c>
      <c r="M114" s="102" t="str">
        <f t="shared" si="7"/>
        <v/>
      </c>
      <c r="N114" s="101" t="str">
        <f>IF(ISBLANK(F114),"",IF(ISERROR(VLOOKUP(F114,[3]REgaReportesMultiples!$A$2:$M$350,4,FALSE)),"",VLOOKUP(F114,[3]REgaReportesMultiples!$A$2:$M$350,4,FALSE)))</f>
        <v/>
      </c>
      <c r="O114" s="100" t="s">
        <v>383</v>
      </c>
      <c r="P114" s="102"/>
      <c r="Q114" s="102"/>
      <c r="R114" s="102"/>
      <c r="S114" s="102">
        <f t="shared" si="10"/>
        <v>0</v>
      </c>
      <c r="T114" s="102">
        <f t="shared" si="11"/>
        <v>0</v>
      </c>
      <c r="U114" s="102">
        <f t="shared" si="12"/>
        <v>0</v>
      </c>
    </row>
    <row r="115" spans="1:21" ht="38.25" x14ac:dyDescent="0.25">
      <c r="A115" s="97" t="s">
        <v>107</v>
      </c>
      <c r="B115" s="97" t="s">
        <v>122</v>
      </c>
      <c r="C115" s="98" t="s">
        <v>296</v>
      </c>
      <c r="D115" s="98">
        <v>1</v>
      </c>
      <c r="E115" s="99"/>
      <c r="F115" s="99"/>
      <c r="G115" s="99" t="str">
        <f t="shared" si="8"/>
        <v/>
      </c>
      <c r="H115" s="100" t="str">
        <f>IF(ISBLANK(F115),"",IFERROR(VLOOKUP(F115,[1]REgaReportesMultiples!$A$2:$M$350,6,FALSE),""))</f>
        <v/>
      </c>
      <c r="I115" s="100" t="str">
        <f>IF(ISBLANK(F115),"",IFERROR(VLOOKUP(F115,[1]REgaReportesMultiples!$A$2:$M$350,9,FALSE),""))</f>
        <v/>
      </c>
      <c r="J115" s="102" t="str">
        <f t="shared" si="9"/>
        <v/>
      </c>
      <c r="K115" s="101" t="str">
        <f>IF(ISBLANK(F115),"",IFERROR(VLOOKUP(F115,[2]REgaReportesMultiples!$A$2:$M$350,6,FALSE),""))</f>
        <v/>
      </c>
      <c r="L115" s="101" t="str">
        <f>IF(ISBLANK(F115),"",IFERROR(VLOOKUP(F115,[2]REgaReportesMultiples!$A$2:$M$350,9,FALSE),""))</f>
        <v/>
      </c>
      <c r="M115" s="102" t="str">
        <f t="shared" si="7"/>
        <v/>
      </c>
      <c r="N115" s="101" t="str">
        <f>IF(ISBLANK(F115),"",IF(ISERROR(VLOOKUP(F115,[3]REgaReportesMultiples!$A$2:$M$350,4,FALSE)),"",VLOOKUP(F115,[3]REgaReportesMultiples!$A$2:$M$350,4,FALSE)))</f>
        <v/>
      </c>
      <c r="O115" s="100" t="s">
        <v>383</v>
      </c>
      <c r="P115" s="102"/>
      <c r="Q115" s="102"/>
      <c r="R115" s="102"/>
      <c r="S115" s="102">
        <f t="shared" si="10"/>
        <v>0</v>
      </c>
      <c r="T115" s="102">
        <f t="shared" si="11"/>
        <v>0</v>
      </c>
      <c r="U115" s="102">
        <f t="shared" si="12"/>
        <v>0</v>
      </c>
    </row>
    <row r="116" spans="1:21" ht="38.25" x14ac:dyDescent="0.25">
      <c r="A116" s="97" t="s">
        <v>107</v>
      </c>
      <c r="B116" s="97" t="s">
        <v>122</v>
      </c>
      <c r="C116" s="98" t="s">
        <v>297</v>
      </c>
      <c r="D116" s="98">
        <v>1</v>
      </c>
      <c r="E116" s="99"/>
      <c r="F116" s="99" t="s">
        <v>169</v>
      </c>
      <c r="G116" s="99" t="str">
        <f t="shared" si="8"/>
        <v>SI</v>
      </c>
      <c r="H116" s="100">
        <f>IF(ISBLANK(F116),"",IFERROR(VLOOKUP(F116,[1]REgaReportesMultiples!$A$2:$M$350,6,FALSE),""))</f>
        <v>1425799.43</v>
      </c>
      <c r="I116" s="100">
        <f>IF(ISBLANK(F116),"",IFERROR(VLOOKUP(F116,[1]REgaReportesMultiples!$A$2:$M$350,9,FALSE),""))</f>
        <v>1425799.43</v>
      </c>
      <c r="J116" s="102" t="str">
        <f t="shared" si="9"/>
        <v>SI</v>
      </c>
      <c r="K116" s="101">
        <f>IF(ISBLANK(F116),"",IFERROR(VLOOKUP(F116,[2]REgaReportesMultiples!$A$2:$M$350,6,FALSE),""))</f>
        <v>356450</v>
      </c>
      <c r="L116" s="101">
        <f>IF(ISBLANK(F116),"",IFERROR(VLOOKUP(F116,[2]REgaReportesMultiples!$A$2:$M$350,9,FALSE),""))</f>
        <v>356449.86</v>
      </c>
      <c r="M116" s="102" t="str">
        <f t="shared" si="7"/>
        <v>SI</v>
      </c>
      <c r="N116" s="101">
        <f>IF(ISBLANK(F116),"",IF(ISERROR(VLOOKUP(F116,[3]REgaReportesMultiples!$A$2:$M$350,4,FALSE)),"",VLOOKUP(F116,[3]REgaReportesMultiples!$A$2:$M$350,4,FALSE)))</f>
        <v>1400000</v>
      </c>
      <c r="O116" s="100" t="str">
        <f t="shared" si="13"/>
        <v>CUMPLIDO</v>
      </c>
      <c r="P116" s="102"/>
      <c r="Q116" s="102"/>
      <c r="R116" s="102"/>
      <c r="S116" s="102">
        <f t="shared" si="10"/>
        <v>1</v>
      </c>
      <c r="T116" s="102">
        <f t="shared" si="11"/>
        <v>1</v>
      </c>
      <c r="U116" s="102">
        <f t="shared" si="12"/>
        <v>1</v>
      </c>
    </row>
    <row r="117" spans="1:21" ht="38.25" x14ac:dyDescent="0.25">
      <c r="A117" s="97" t="s">
        <v>107</v>
      </c>
      <c r="B117" s="97" t="s">
        <v>122</v>
      </c>
      <c r="C117" s="98" t="s">
        <v>298</v>
      </c>
      <c r="D117" s="98">
        <v>1</v>
      </c>
      <c r="E117" s="99"/>
      <c r="F117" s="99"/>
      <c r="G117" s="99" t="str">
        <f t="shared" si="8"/>
        <v/>
      </c>
      <c r="H117" s="100" t="str">
        <f>IF(ISBLANK(F117),"",IFERROR(VLOOKUP(F117,[1]REgaReportesMultiples!$A$2:$M$350,6,FALSE),""))</f>
        <v/>
      </c>
      <c r="I117" s="100" t="str">
        <f>IF(ISBLANK(F117),"",IFERROR(VLOOKUP(F117,[1]REgaReportesMultiples!$A$2:$M$350,9,FALSE),""))</f>
        <v/>
      </c>
      <c r="J117" s="102" t="str">
        <f t="shared" si="9"/>
        <v/>
      </c>
      <c r="K117" s="101" t="str">
        <f>IF(ISBLANK(F117),"",IFERROR(VLOOKUP(F117,[2]REgaReportesMultiples!$A$2:$M$350,6,FALSE),""))</f>
        <v/>
      </c>
      <c r="L117" s="101" t="str">
        <f>IF(ISBLANK(F117),"",IFERROR(VLOOKUP(F117,[2]REgaReportesMultiples!$A$2:$M$350,9,FALSE),""))</f>
        <v/>
      </c>
      <c r="M117" s="102" t="str">
        <f t="shared" si="7"/>
        <v/>
      </c>
      <c r="N117" s="101" t="str">
        <f>IF(ISBLANK(F117),"",IF(ISERROR(VLOOKUP(F117,[3]REgaReportesMultiples!$A$2:$M$350,4,FALSE)),"",VLOOKUP(F117,[3]REgaReportesMultiples!$A$2:$M$350,4,FALSE)))</f>
        <v/>
      </c>
      <c r="O117" s="100" t="s">
        <v>383</v>
      </c>
      <c r="P117" s="102"/>
      <c r="Q117" s="102"/>
      <c r="R117" s="102"/>
      <c r="S117" s="102">
        <f t="shared" si="10"/>
        <v>0</v>
      </c>
      <c r="T117" s="102">
        <f t="shared" si="11"/>
        <v>0</v>
      </c>
      <c r="U117" s="102">
        <f t="shared" si="12"/>
        <v>0</v>
      </c>
    </row>
    <row r="118" spans="1:21" ht="38.25" x14ac:dyDescent="0.25">
      <c r="A118" s="97" t="s">
        <v>107</v>
      </c>
      <c r="B118" s="97" t="s">
        <v>122</v>
      </c>
      <c r="C118" s="98" t="s">
        <v>299</v>
      </c>
      <c r="D118" s="98">
        <v>1</v>
      </c>
      <c r="E118" s="99"/>
      <c r="F118" s="99"/>
      <c r="G118" s="99" t="str">
        <f t="shared" si="8"/>
        <v/>
      </c>
      <c r="H118" s="100" t="str">
        <f>IF(ISBLANK(F118),"",IFERROR(VLOOKUP(F118,[1]REgaReportesMultiples!$A$2:$M$350,6,FALSE),""))</f>
        <v/>
      </c>
      <c r="I118" s="100" t="str">
        <f>IF(ISBLANK(F118),"",IFERROR(VLOOKUP(F118,[1]REgaReportesMultiples!$A$2:$M$350,9,FALSE),""))</f>
        <v/>
      </c>
      <c r="J118" s="102" t="str">
        <f t="shared" si="9"/>
        <v/>
      </c>
      <c r="K118" s="101" t="str">
        <f>IF(ISBLANK(F118),"",IFERROR(VLOOKUP(F118,[2]REgaReportesMultiples!$A$2:$M$350,6,FALSE),""))</f>
        <v/>
      </c>
      <c r="L118" s="101" t="str">
        <f>IF(ISBLANK(F118),"",IFERROR(VLOOKUP(F118,[2]REgaReportesMultiples!$A$2:$M$350,9,FALSE),""))</f>
        <v/>
      </c>
      <c r="M118" s="102" t="str">
        <f t="shared" si="7"/>
        <v/>
      </c>
      <c r="N118" s="101" t="str">
        <f>IF(ISBLANK(F118),"",IF(ISERROR(VLOOKUP(F118,[3]REgaReportesMultiples!$A$2:$M$350,4,FALSE)),"",VLOOKUP(F118,[3]REgaReportesMultiples!$A$2:$M$350,4,FALSE)))</f>
        <v/>
      </c>
      <c r="O118" s="100" t="s">
        <v>383</v>
      </c>
      <c r="P118" s="102"/>
      <c r="Q118" s="102"/>
      <c r="R118" s="102"/>
      <c r="S118" s="102">
        <f t="shared" si="10"/>
        <v>0</v>
      </c>
      <c r="T118" s="102">
        <f t="shared" si="11"/>
        <v>0</v>
      </c>
      <c r="U118" s="102">
        <f t="shared" si="12"/>
        <v>0</v>
      </c>
    </row>
    <row r="119" spans="1:21" ht="38.25" x14ac:dyDescent="0.25">
      <c r="A119" s="97" t="s">
        <v>107</v>
      </c>
      <c r="B119" s="97" t="s">
        <v>122</v>
      </c>
      <c r="C119" s="98" t="s">
        <v>300</v>
      </c>
      <c r="D119" s="98">
        <v>1</v>
      </c>
      <c r="E119" s="99"/>
      <c r="F119" s="99"/>
      <c r="G119" s="99" t="str">
        <f t="shared" si="8"/>
        <v/>
      </c>
      <c r="H119" s="100" t="str">
        <f>IF(ISBLANK(F119),"",IFERROR(VLOOKUP(F119,[1]REgaReportesMultiples!$A$2:$M$350,6,FALSE),""))</f>
        <v/>
      </c>
      <c r="I119" s="100" t="str">
        <f>IF(ISBLANK(F119),"",IFERROR(VLOOKUP(F119,[1]REgaReportesMultiples!$A$2:$M$350,9,FALSE),""))</f>
        <v/>
      </c>
      <c r="J119" s="102" t="str">
        <f t="shared" si="9"/>
        <v/>
      </c>
      <c r="K119" s="101" t="str">
        <f>IF(ISBLANK(F119),"",IFERROR(VLOOKUP(F119,[2]REgaReportesMultiples!$A$2:$M$350,6,FALSE),""))</f>
        <v/>
      </c>
      <c r="L119" s="101" t="str">
        <f>IF(ISBLANK(F119),"",IFERROR(VLOOKUP(F119,[2]REgaReportesMultiples!$A$2:$M$350,9,FALSE),""))</f>
        <v/>
      </c>
      <c r="M119" s="102" t="str">
        <f t="shared" si="7"/>
        <v/>
      </c>
      <c r="N119" s="101" t="str">
        <f>IF(ISBLANK(F119),"",IF(ISERROR(VLOOKUP(F119,[3]REgaReportesMultiples!$A$2:$M$350,4,FALSE)),"",VLOOKUP(F119,[3]REgaReportesMultiples!$A$2:$M$350,4,FALSE)))</f>
        <v/>
      </c>
      <c r="O119" s="100" t="s">
        <v>383</v>
      </c>
      <c r="P119" s="102"/>
      <c r="Q119" s="102"/>
      <c r="R119" s="102"/>
      <c r="S119" s="102">
        <f t="shared" si="10"/>
        <v>0</v>
      </c>
      <c r="T119" s="102">
        <f t="shared" si="11"/>
        <v>0</v>
      </c>
      <c r="U119" s="102">
        <f t="shared" si="12"/>
        <v>0</v>
      </c>
    </row>
    <row r="120" spans="1:21" ht="51" x14ac:dyDescent="0.25">
      <c r="A120" s="97" t="s">
        <v>107</v>
      </c>
      <c r="B120" s="97" t="s">
        <v>122</v>
      </c>
      <c r="C120" s="98" t="s">
        <v>301</v>
      </c>
      <c r="D120" s="98">
        <v>1</v>
      </c>
      <c r="E120" s="99"/>
      <c r="F120" s="99"/>
      <c r="G120" s="99" t="str">
        <f t="shared" si="8"/>
        <v/>
      </c>
      <c r="H120" s="100" t="str">
        <f>IF(ISBLANK(F120),"",IFERROR(VLOOKUP(F120,[1]REgaReportesMultiples!$A$2:$M$350,6,FALSE),""))</f>
        <v/>
      </c>
      <c r="I120" s="100" t="str">
        <f>IF(ISBLANK(F120),"",IFERROR(VLOOKUP(F120,[1]REgaReportesMultiples!$A$2:$M$350,9,FALSE),""))</f>
        <v/>
      </c>
      <c r="J120" s="102" t="str">
        <f t="shared" si="9"/>
        <v/>
      </c>
      <c r="K120" s="101" t="str">
        <f>IF(ISBLANK(F120),"",IFERROR(VLOOKUP(F120,[2]REgaReportesMultiples!$A$2:$M$350,6,FALSE),""))</f>
        <v/>
      </c>
      <c r="L120" s="101" t="str">
        <f>IF(ISBLANK(F120),"",IFERROR(VLOOKUP(F120,[2]REgaReportesMultiples!$A$2:$M$350,9,FALSE),""))</f>
        <v/>
      </c>
      <c r="M120" s="102" t="str">
        <f t="shared" si="7"/>
        <v/>
      </c>
      <c r="N120" s="101" t="str">
        <f>IF(ISBLANK(F120),"",IF(ISERROR(VLOOKUP(F120,[3]REgaReportesMultiples!$A$2:$M$350,4,FALSE)),"",VLOOKUP(F120,[3]REgaReportesMultiples!$A$2:$M$350,4,FALSE)))</f>
        <v/>
      </c>
      <c r="O120" s="100" t="s">
        <v>383</v>
      </c>
      <c r="P120" s="102"/>
      <c r="Q120" s="102"/>
      <c r="R120" s="102"/>
      <c r="S120" s="102">
        <f t="shared" si="10"/>
        <v>0</v>
      </c>
      <c r="T120" s="102">
        <f t="shared" si="11"/>
        <v>0</v>
      </c>
      <c r="U120" s="102">
        <f t="shared" si="12"/>
        <v>0</v>
      </c>
    </row>
    <row r="121" spans="1:21" ht="38.25" x14ac:dyDescent="0.25">
      <c r="A121" s="97" t="s">
        <v>107</v>
      </c>
      <c r="B121" s="97" t="s">
        <v>122</v>
      </c>
      <c r="C121" s="98" t="s">
        <v>302</v>
      </c>
      <c r="D121" s="98">
        <v>1</v>
      </c>
      <c r="E121" s="99"/>
      <c r="F121" s="99"/>
      <c r="G121" s="99" t="str">
        <f t="shared" si="8"/>
        <v/>
      </c>
      <c r="H121" s="100" t="str">
        <f>IF(ISBLANK(F121),"",IFERROR(VLOOKUP(F121,[1]REgaReportesMultiples!$A$2:$M$350,6,FALSE),""))</f>
        <v/>
      </c>
      <c r="I121" s="100" t="str">
        <f>IF(ISBLANK(F121),"",IFERROR(VLOOKUP(F121,[1]REgaReportesMultiples!$A$2:$M$350,9,FALSE),""))</f>
        <v/>
      </c>
      <c r="J121" s="102" t="str">
        <f t="shared" si="9"/>
        <v/>
      </c>
      <c r="K121" s="101" t="str">
        <f>IF(ISBLANK(F121),"",IFERROR(VLOOKUP(F121,[2]REgaReportesMultiples!$A$2:$M$350,6,FALSE),""))</f>
        <v/>
      </c>
      <c r="L121" s="101" t="str">
        <f>IF(ISBLANK(F121),"",IFERROR(VLOOKUP(F121,[2]REgaReportesMultiples!$A$2:$M$350,9,FALSE),""))</f>
        <v/>
      </c>
      <c r="M121" s="102" t="str">
        <f t="shared" si="7"/>
        <v/>
      </c>
      <c r="N121" s="101" t="str">
        <f>IF(ISBLANK(F121),"",IF(ISERROR(VLOOKUP(F121,[3]REgaReportesMultiples!$A$2:$M$350,4,FALSE)),"",VLOOKUP(F121,[3]REgaReportesMultiples!$A$2:$M$350,4,FALSE)))</f>
        <v/>
      </c>
      <c r="O121" s="100" t="s">
        <v>383</v>
      </c>
      <c r="P121" s="102"/>
      <c r="Q121" s="102"/>
      <c r="R121" s="102"/>
      <c r="S121" s="102">
        <f t="shared" si="10"/>
        <v>0</v>
      </c>
      <c r="T121" s="102">
        <f t="shared" si="11"/>
        <v>0</v>
      </c>
      <c r="U121" s="102">
        <f t="shared" si="12"/>
        <v>0</v>
      </c>
    </row>
    <row r="122" spans="1:21" ht="25.5" x14ac:dyDescent="0.25">
      <c r="A122" s="102" t="s">
        <v>44</v>
      </c>
      <c r="B122" s="97" t="s">
        <v>44</v>
      </c>
      <c r="C122" s="98" t="s">
        <v>303</v>
      </c>
      <c r="D122" s="98">
        <v>1</v>
      </c>
      <c r="E122" s="99" t="s">
        <v>131</v>
      </c>
      <c r="F122" s="99" t="s">
        <v>161</v>
      </c>
      <c r="G122" s="99" t="str">
        <f t="shared" si="8"/>
        <v>SI</v>
      </c>
      <c r="H122" s="100">
        <f>IF(ISBLANK(F122),"",IFERROR(VLOOKUP(F122,[1]REgaReportesMultiples!$A$2:$M$350,6,FALSE),""))</f>
        <v>3381620</v>
      </c>
      <c r="I122" s="100">
        <f>IF(ISBLANK(F122),"",IFERROR(VLOOKUP(F122,[1]REgaReportesMultiples!$A$2:$M$350,9,FALSE),""))</f>
        <v>3381620</v>
      </c>
      <c r="J122" s="102" t="str">
        <f t="shared" si="9"/>
        <v>SI</v>
      </c>
      <c r="K122" s="101">
        <f>IF(ISBLANK(F122),"",IFERROR(VLOOKUP(F122,[2]REgaReportesMultiples!$A$2:$M$350,6,FALSE),""))</f>
        <v>2925500</v>
      </c>
      <c r="L122" s="101">
        <f>IF(ISBLANK(F122),"",IFERROR(VLOOKUP(F122,[2]REgaReportesMultiples!$A$2:$M$350,9,FALSE),""))</f>
        <v>2925500</v>
      </c>
      <c r="M122" s="102" t="str">
        <f t="shared" si="7"/>
        <v/>
      </c>
      <c r="N122" s="101" t="str">
        <f>IF(ISBLANK(F122),"",IF(ISERROR(VLOOKUP(F122,[3]REgaReportesMultiples!$A$2:$M$350,4,FALSE)),"",VLOOKUP(F122,[3]REgaReportesMultiples!$A$2:$M$350,4,FALSE)))</f>
        <v/>
      </c>
      <c r="O122" s="100" t="str">
        <f t="shared" si="13"/>
        <v>CUMPLIDO</v>
      </c>
      <c r="P122" s="102"/>
      <c r="Q122" s="102"/>
      <c r="R122" s="102"/>
      <c r="S122" s="102">
        <f t="shared" si="10"/>
        <v>1</v>
      </c>
      <c r="T122" s="102">
        <f t="shared" si="11"/>
        <v>1</v>
      </c>
      <c r="U122" s="102">
        <f t="shared" si="12"/>
        <v>0</v>
      </c>
    </row>
    <row r="123" spans="1:21" ht="25.5" x14ac:dyDescent="0.25">
      <c r="A123" s="102" t="s">
        <v>44</v>
      </c>
      <c r="B123" s="97" t="s">
        <v>44</v>
      </c>
      <c r="C123" s="98" t="s">
        <v>304</v>
      </c>
      <c r="D123" s="98">
        <v>1</v>
      </c>
      <c r="E123" s="99"/>
      <c r="F123" s="99"/>
      <c r="G123" s="99" t="str">
        <f t="shared" si="8"/>
        <v/>
      </c>
      <c r="H123" s="100" t="str">
        <f>IF(ISBLANK(F123),"",IFERROR(VLOOKUP(F123,[1]REgaReportesMultiples!$A$2:$M$350,6,FALSE),""))</f>
        <v/>
      </c>
      <c r="I123" s="100" t="str">
        <f>IF(ISBLANK(F123),"",IFERROR(VLOOKUP(F123,[1]REgaReportesMultiples!$A$2:$M$350,9,FALSE),""))</f>
        <v/>
      </c>
      <c r="J123" s="102" t="str">
        <f t="shared" si="9"/>
        <v/>
      </c>
      <c r="K123" s="101" t="str">
        <f>IF(ISBLANK(F123),"",IFERROR(VLOOKUP(F123,[2]REgaReportesMultiples!$A$2:$M$350,6,FALSE),""))</f>
        <v/>
      </c>
      <c r="L123" s="101" t="str">
        <f>IF(ISBLANK(F123),"",IFERROR(VLOOKUP(F123,[2]REgaReportesMultiples!$A$2:$M$350,9,FALSE),""))</f>
        <v/>
      </c>
      <c r="M123" s="102" t="str">
        <f t="shared" si="7"/>
        <v/>
      </c>
      <c r="N123" s="101" t="str">
        <f>IF(ISBLANK(F123),"",IF(ISERROR(VLOOKUP(F123,[3]REgaReportesMultiples!$A$2:$M$350,4,FALSE)),"",VLOOKUP(F123,[3]REgaReportesMultiples!$A$2:$M$350,4,FALSE)))</f>
        <v/>
      </c>
      <c r="O123" s="100" t="s">
        <v>383</v>
      </c>
      <c r="P123" s="102"/>
      <c r="Q123" s="102"/>
      <c r="R123" s="102"/>
      <c r="S123" s="102">
        <f t="shared" si="10"/>
        <v>0</v>
      </c>
      <c r="T123" s="102">
        <f t="shared" si="11"/>
        <v>0</v>
      </c>
      <c r="U123" s="102">
        <f t="shared" si="12"/>
        <v>0</v>
      </c>
    </row>
    <row r="124" spans="1:21" ht="25.5" x14ac:dyDescent="0.25">
      <c r="A124" s="102" t="s">
        <v>44</v>
      </c>
      <c r="B124" s="97" t="s">
        <v>44</v>
      </c>
      <c r="C124" s="98" t="s">
        <v>305</v>
      </c>
      <c r="D124" s="98">
        <v>1</v>
      </c>
      <c r="E124" s="99"/>
      <c r="F124" s="99"/>
      <c r="G124" s="99" t="str">
        <f t="shared" si="8"/>
        <v/>
      </c>
      <c r="H124" s="100" t="str">
        <f>IF(ISBLANK(F124),"",IFERROR(VLOOKUP(F124,[1]REgaReportesMultiples!$A$2:$M$350,6,FALSE),""))</f>
        <v/>
      </c>
      <c r="I124" s="100" t="str">
        <f>IF(ISBLANK(F124),"",IFERROR(VLOOKUP(F124,[1]REgaReportesMultiples!$A$2:$M$350,9,FALSE),""))</f>
        <v/>
      </c>
      <c r="J124" s="102" t="str">
        <f t="shared" si="9"/>
        <v/>
      </c>
      <c r="K124" s="101" t="str">
        <f>IF(ISBLANK(F124),"",IFERROR(VLOOKUP(F124,[2]REgaReportesMultiples!$A$2:$M$350,6,FALSE),""))</f>
        <v/>
      </c>
      <c r="L124" s="101" t="str">
        <f>IF(ISBLANK(F124),"",IFERROR(VLOOKUP(F124,[2]REgaReportesMultiples!$A$2:$M$350,9,FALSE),""))</f>
        <v/>
      </c>
      <c r="M124" s="102" t="str">
        <f t="shared" si="7"/>
        <v/>
      </c>
      <c r="N124" s="101" t="str">
        <f>IF(ISBLANK(F124),"",IF(ISERROR(VLOOKUP(F124,[3]REgaReportesMultiples!$A$2:$M$350,4,FALSE)),"",VLOOKUP(F124,[3]REgaReportesMultiples!$A$2:$M$350,4,FALSE)))</f>
        <v/>
      </c>
      <c r="O124" s="100" t="s">
        <v>383</v>
      </c>
      <c r="P124" s="102"/>
      <c r="Q124" s="102"/>
      <c r="R124" s="102"/>
      <c r="S124" s="102">
        <f t="shared" si="10"/>
        <v>0</v>
      </c>
      <c r="T124" s="102">
        <f t="shared" si="11"/>
        <v>0</v>
      </c>
      <c r="U124" s="102">
        <f t="shared" si="12"/>
        <v>0</v>
      </c>
    </row>
    <row r="125" spans="1:21" ht="25.5" x14ac:dyDescent="0.25">
      <c r="A125" s="102" t="s">
        <v>44</v>
      </c>
      <c r="B125" s="97" t="s">
        <v>44</v>
      </c>
      <c r="C125" s="98" t="s">
        <v>306</v>
      </c>
      <c r="D125" s="98">
        <v>1</v>
      </c>
      <c r="E125" s="99"/>
      <c r="F125" s="99"/>
      <c r="G125" s="99" t="str">
        <f t="shared" si="8"/>
        <v/>
      </c>
      <c r="H125" s="100" t="str">
        <f>IF(ISBLANK(F125),"",IFERROR(VLOOKUP(F125,[1]REgaReportesMultiples!$A$2:$M$350,6,FALSE),""))</f>
        <v/>
      </c>
      <c r="I125" s="100" t="str">
        <f>IF(ISBLANK(F125),"",IFERROR(VLOOKUP(F125,[1]REgaReportesMultiples!$A$2:$M$350,9,FALSE),""))</f>
        <v/>
      </c>
      <c r="J125" s="102" t="str">
        <f t="shared" si="9"/>
        <v/>
      </c>
      <c r="K125" s="101" t="str">
        <f>IF(ISBLANK(F125),"",IFERROR(VLOOKUP(F125,[2]REgaReportesMultiples!$A$2:$M$350,6,FALSE),""))</f>
        <v/>
      </c>
      <c r="L125" s="101" t="str">
        <f>IF(ISBLANK(F125),"",IFERROR(VLOOKUP(F125,[2]REgaReportesMultiples!$A$2:$M$350,9,FALSE),""))</f>
        <v/>
      </c>
      <c r="M125" s="102" t="str">
        <f t="shared" si="7"/>
        <v/>
      </c>
      <c r="N125" s="101" t="str">
        <f>IF(ISBLANK(F125),"",IF(ISERROR(VLOOKUP(F125,[3]REgaReportesMultiples!$A$2:$M$350,4,FALSE)),"",VLOOKUP(F125,[3]REgaReportesMultiples!$A$2:$M$350,4,FALSE)))</f>
        <v/>
      </c>
      <c r="O125" s="100" t="s">
        <v>383</v>
      </c>
      <c r="P125" s="102"/>
      <c r="Q125" s="102"/>
      <c r="R125" s="102"/>
      <c r="S125" s="102">
        <f t="shared" si="10"/>
        <v>0</v>
      </c>
      <c r="T125" s="102">
        <f t="shared" si="11"/>
        <v>0</v>
      </c>
      <c r="U125" s="102">
        <f t="shared" si="12"/>
        <v>0</v>
      </c>
    </row>
    <row r="126" spans="1:21" ht="25.5" x14ac:dyDescent="0.25">
      <c r="A126" s="102" t="s">
        <v>44</v>
      </c>
      <c r="B126" s="97" t="s">
        <v>44</v>
      </c>
      <c r="C126" s="98" t="s">
        <v>307</v>
      </c>
      <c r="D126" s="98">
        <v>1</v>
      </c>
      <c r="E126" s="99"/>
      <c r="F126" s="99"/>
      <c r="G126" s="99" t="str">
        <f t="shared" si="8"/>
        <v/>
      </c>
      <c r="H126" s="100" t="str">
        <f>IF(ISBLANK(F126),"",IFERROR(VLOOKUP(F126,[1]REgaReportesMultiples!$A$2:$M$350,6,FALSE),""))</f>
        <v/>
      </c>
      <c r="I126" s="100" t="str">
        <f>IF(ISBLANK(F126),"",IFERROR(VLOOKUP(F126,[1]REgaReportesMultiples!$A$2:$M$350,9,FALSE),""))</f>
        <v/>
      </c>
      <c r="J126" s="102" t="str">
        <f t="shared" si="9"/>
        <v/>
      </c>
      <c r="K126" s="101" t="str">
        <f>IF(ISBLANK(F126),"",IFERROR(VLOOKUP(F126,[2]REgaReportesMultiples!$A$2:$M$350,6,FALSE),""))</f>
        <v/>
      </c>
      <c r="L126" s="101" t="str">
        <f>IF(ISBLANK(F126),"",IFERROR(VLOOKUP(F126,[2]REgaReportesMultiples!$A$2:$M$350,9,FALSE),""))</f>
        <v/>
      </c>
      <c r="M126" s="102" t="str">
        <f t="shared" si="7"/>
        <v/>
      </c>
      <c r="N126" s="101" t="str">
        <f>IF(ISBLANK(F126),"",IF(ISERROR(VLOOKUP(F126,[3]REgaReportesMultiples!$A$2:$M$350,4,FALSE)),"",VLOOKUP(F126,[3]REgaReportesMultiples!$A$2:$M$350,4,FALSE)))</f>
        <v/>
      </c>
      <c r="O126" s="100" t="s">
        <v>383</v>
      </c>
      <c r="P126" s="102"/>
      <c r="Q126" s="102"/>
      <c r="R126" s="102"/>
      <c r="S126" s="102">
        <f t="shared" si="10"/>
        <v>0</v>
      </c>
      <c r="T126" s="102">
        <f t="shared" si="11"/>
        <v>0</v>
      </c>
      <c r="U126" s="102">
        <f t="shared" si="12"/>
        <v>0</v>
      </c>
    </row>
    <row r="127" spans="1:21" ht="38.25" x14ac:dyDescent="0.25">
      <c r="A127" s="102" t="s">
        <v>44</v>
      </c>
      <c r="B127" s="97" t="s">
        <v>44</v>
      </c>
      <c r="C127" s="98" t="s">
        <v>367</v>
      </c>
      <c r="D127" s="98">
        <v>1</v>
      </c>
      <c r="E127" s="99"/>
      <c r="F127" s="99"/>
      <c r="G127" s="99" t="str">
        <f t="shared" si="8"/>
        <v/>
      </c>
      <c r="H127" s="100" t="str">
        <f>IF(ISBLANK(F127),"",IFERROR(VLOOKUP(F127,[1]REgaReportesMultiples!$A$2:$M$350,6,FALSE),""))</f>
        <v/>
      </c>
      <c r="I127" s="100" t="str">
        <f>IF(ISBLANK(F127),"",IFERROR(VLOOKUP(F127,[1]REgaReportesMultiples!$A$2:$M$350,9,FALSE),""))</f>
        <v/>
      </c>
      <c r="J127" s="102" t="str">
        <f t="shared" si="9"/>
        <v/>
      </c>
      <c r="K127" s="101" t="str">
        <f>IF(ISBLANK(F127),"",IFERROR(VLOOKUP(F127,[2]REgaReportesMultiples!$A$2:$M$350,6,FALSE),""))</f>
        <v/>
      </c>
      <c r="L127" s="101" t="str">
        <f>IF(ISBLANK(F127),"",IFERROR(VLOOKUP(F127,[2]REgaReportesMultiples!$A$2:$M$350,9,FALSE),""))</f>
        <v/>
      </c>
      <c r="M127" s="102" t="str">
        <f t="shared" si="7"/>
        <v/>
      </c>
      <c r="N127" s="101" t="str">
        <f>IF(ISBLANK(F127),"",IF(ISERROR(VLOOKUP(F127,[3]REgaReportesMultiples!$A$2:$M$350,4,FALSE)),"",VLOOKUP(F127,[3]REgaReportesMultiples!$A$2:$M$350,4,FALSE)))</f>
        <v/>
      </c>
      <c r="O127" s="100" t="s">
        <v>383</v>
      </c>
      <c r="P127" s="102"/>
      <c r="Q127" s="102"/>
      <c r="R127" s="102"/>
      <c r="S127" s="102">
        <f t="shared" si="10"/>
        <v>0</v>
      </c>
      <c r="T127" s="102">
        <f t="shared" si="11"/>
        <v>0</v>
      </c>
      <c r="U127" s="102">
        <f t="shared" si="12"/>
        <v>0</v>
      </c>
    </row>
    <row r="128" spans="1:21" ht="25.5" x14ac:dyDescent="0.25">
      <c r="A128" s="102" t="s">
        <v>44</v>
      </c>
      <c r="B128" s="97" t="s">
        <v>44</v>
      </c>
      <c r="C128" s="98" t="s">
        <v>308</v>
      </c>
      <c r="D128" s="98">
        <v>1</v>
      </c>
      <c r="E128" s="99"/>
      <c r="F128" s="99"/>
      <c r="G128" s="99" t="str">
        <f t="shared" si="8"/>
        <v/>
      </c>
      <c r="H128" s="100" t="str">
        <f>IF(ISBLANK(F128),"",IFERROR(VLOOKUP(F128,[1]REgaReportesMultiples!$A$2:$M$350,6,FALSE),""))</f>
        <v/>
      </c>
      <c r="I128" s="100" t="str">
        <f>IF(ISBLANK(F128),"",IFERROR(VLOOKUP(F128,[1]REgaReportesMultiples!$A$2:$M$350,9,FALSE),""))</f>
        <v/>
      </c>
      <c r="J128" s="102" t="str">
        <f t="shared" si="9"/>
        <v/>
      </c>
      <c r="K128" s="101" t="str">
        <f>IF(ISBLANK(F128),"",IFERROR(VLOOKUP(F128,[2]REgaReportesMultiples!$A$2:$M$350,6,FALSE),""))</f>
        <v/>
      </c>
      <c r="L128" s="101" t="str">
        <f>IF(ISBLANK(F128),"",IFERROR(VLOOKUP(F128,[2]REgaReportesMultiples!$A$2:$M$350,9,FALSE),""))</f>
        <v/>
      </c>
      <c r="M128" s="102" t="str">
        <f t="shared" si="7"/>
        <v/>
      </c>
      <c r="N128" s="101" t="str">
        <f>IF(ISBLANK(F128),"",IF(ISERROR(VLOOKUP(F128,[3]REgaReportesMultiples!$A$2:$M$350,4,FALSE)),"",VLOOKUP(F128,[3]REgaReportesMultiples!$A$2:$M$350,4,FALSE)))</f>
        <v/>
      </c>
      <c r="O128" s="100" t="s">
        <v>383</v>
      </c>
      <c r="P128" s="102"/>
      <c r="Q128" s="102"/>
      <c r="R128" s="102"/>
      <c r="S128" s="102">
        <f t="shared" si="10"/>
        <v>0</v>
      </c>
      <c r="T128" s="102">
        <f t="shared" si="11"/>
        <v>0</v>
      </c>
      <c r="U128" s="102">
        <f t="shared" si="12"/>
        <v>0</v>
      </c>
    </row>
    <row r="129" spans="1:21" ht="25.5" x14ac:dyDescent="0.25">
      <c r="A129" s="102" t="s">
        <v>44</v>
      </c>
      <c r="B129" s="97" t="s">
        <v>44</v>
      </c>
      <c r="C129" s="98" t="s">
        <v>309</v>
      </c>
      <c r="D129" s="98">
        <v>1</v>
      </c>
      <c r="E129" s="99"/>
      <c r="F129" s="99"/>
      <c r="G129" s="99" t="str">
        <f t="shared" si="8"/>
        <v/>
      </c>
      <c r="H129" s="100" t="str">
        <f>IF(ISBLANK(F129),"",IFERROR(VLOOKUP(F129,[1]REgaReportesMultiples!$A$2:$M$350,6,FALSE),""))</f>
        <v/>
      </c>
      <c r="I129" s="100" t="str">
        <f>IF(ISBLANK(F129),"",IFERROR(VLOOKUP(F129,[1]REgaReportesMultiples!$A$2:$M$350,9,FALSE),""))</f>
        <v/>
      </c>
      <c r="J129" s="102" t="str">
        <f t="shared" si="9"/>
        <v/>
      </c>
      <c r="K129" s="101" t="str">
        <f>IF(ISBLANK(F129),"",IFERROR(VLOOKUP(F129,[2]REgaReportesMultiples!$A$2:$M$350,6,FALSE),""))</f>
        <v/>
      </c>
      <c r="L129" s="101" t="str">
        <f>IF(ISBLANK(F129),"",IFERROR(VLOOKUP(F129,[2]REgaReportesMultiples!$A$2:$M$350,9,FALSE),""))</f>
        <v/>
      </c>
      <c r="M129" s="102" t="str">
        <f t="shared" si="7"/>
        <v/>
      </c>
      <c r="N129" s="101" t="str">
        <f>IF(ISBLANK(F129),"",IF(ISERROR(VLOOKUP(F129,[3]REgaReportesMultiples!$A$2:$M$350,4,FALSE)),"",VLOOKUP(F129,[3]REgaReportesMultiples!$A$2:$M$350,4,FALSE)))</f>
        <v/>
      </c>
      <c r="O129" s="100" t="s">
        <v>383</v>
      </c>
      <c r="P129" s="102"/>
      <c r="Q129" s="102"/>
      <c r="R129" s="102"/>
      <c r="S129" s="102">
        <f t="shared" si="10"/>
        <v>0</v>
      </c>
      <c r="T129" s="102">
        <f t="shared" si="11"/>
        <v>0</v>
      </c>
      <c r="U129" s="102">
        <f t="shared" si="12"/>
        <v>0</v>
      </c>
    </row>
    <row r="130" spans="1:21" ht="25.5" x14ac:dyDescent="0.25">
      <c r="A130" s="102" t="s">
        <v>44</v>
      </c>
      <c r="B130" s="97" t="s">
        <v>44</v>
      </c>
      <c r="C130" s="98" t="s">
        <v>310</v>
      </c>
      <c r="D130" s="98">
        <v>1</v>
      </c>
      <c r="E130" s="99"/>
      <c r="F130" s="99"/>
      <c r="G130" s="99" t="str">
        <f t="shared" si="8"/>
        <v/>
      </c>
      <c r="H130" s="100" t="str">
        <f>IF(ISBLANK(F130),"",IFERROR(VLOOKUP(F130,[1]REgaReportesMultiples!$A$2:$M$350,6,FALSE),""))</f>
        <v/>
      </c>
      <c r="I130" s="100" t="str">
        <f>IF(ISBLANK(F130),"",IFERROR(VLOOKUP(F130,[1]REgaReportesMultiples!$A$2:$M$350,9,FALSE),""))</f>
        <v/>
      </c>
      <c r="J130" s="102" t="str">
        <f t="shared" si="9"/>
        <v/>
      </c>
      <c r="K130" s="101" t="str">
        <f>IF(ISBLANK(F130),"",IFERROR(VLOOKUP(F130,[2]REgaReportesMultiples!$A$2:$M$350,6,FALSE),""))</f>
        <v/>
      </c>
      <c r="L130" s="101" t="str">
        <f>IF(ISBLANK(F130),"",IFERROR(VLOOKUP(F130,[2]REgaReportesMultiples!$A$2:$M$350,9,FALSE),""))</f>
        <v/>
      </c>
      <c r="M130" s="102" t="str">
        <f t="shared" ref="M130:M193" si="14">IF(ISBLANK(F130),IF(ISBLANK(R130),"","SI"),IF(N130&lt;&gt;"",IF(N130&gt;0,"SI",""),""))</f>
        <v/>
      </c>
      <c r="N130" s="101" t="str">
        <f>IF(ISBLANK(F130),"",IF(ISERROR(VLOOKUP(F130,[3]REgaReportesMultiples!$A$2:$M$350,4,FALSE)),"",VLOOKUP(F130,[3]REgaReportesMultiples!$A$2:$M$350,4,FALSE)))</f>
        <v/>
      </c>
      <c r="O130" s="100" t="s">
        <v>383</v>
      </c>
      <c r="P130" s="102"/>
      <c r="Q130" s="102"/>
      <c r="R130" s="102"/>
      <c r="S130" s="102">
        <f t="shared" si="10"/>
        <v>0</v>
      </c>
      <c r="T130" s="102">
        <f t="shared" si="11"/>
        <v>0</v>
      </c>
      <c r="U130" s="102">
        <f t="shared" si="12"/>
        <v>0</v>
      </c>
    </row>
    <row r="131" spans="1:21" ht="25.5" x14ac:dyDescent="0.25">
      <c r="A131" s="102" t="s">
        <v>57</v>
      </c>
      <c r="B131" s="97" t="s">
        <v>57</v>
      </c>
      <c r="C131" s="98" t="s">
        <v>311</v>
      </c>
      <c r="D131" s="98">
        <v>1</v>
      </c>
      <c r="E131" s="99" t="s">
        <v>131</v>
      </c>
      <c r="F131" s="99" t="s">
        <v>179</v>
      </c>
      <c r="G131" s="99" t="str">
        <f t="shared" ref="G131:G194" si="15">IF(ISBLANK(F131),IF(ISBLANK(R131),"","SI"),IF(H131&lt;&gt;"",IF(H131&gt;0,"SI",""),""))</f>
        <v>SI</v>
      </c>
      <c r="H131" s="100">
        <f>IF(ISBLANK(F131),"",IFERROR(VLOOKUP(F131,[1]REgaReportesMultiples!$A$2:$M$350,6,FALSE),""))</f>
        <v>1506229</v>
      </c>
      <c r="I131" s="100">
        <f>IF(ISBLANK(F131),"",IFERROR(VLOOKUP(F131,[1]REgaReportesMultiples!$A$2:$M$350,9,FALSE),""))</f>
        <v>868751.3</v>
      </c>
      <c r="J131" s="102" t="str">
        <f t="shared" ref="J131:J194" si="16">IF(ISBLANK(F131),IF(ISBLANK(R131),"","SI"),IF(L131&lt;&gt;"",IF(L131&gt;0,"SI",""),""))</f>
        <v>SI</v>
      </c>
      <c r="K131" s="101">
        <f>IF(ISBLANK(F131),"",IFERROR(VLOOKUP(F131,[2]REgaReportesMultiples!$A$2:$M$350,6,FALSE),""))</f>
        <v>750000</v>
      </c>
      <c r="L131" s="101">
        <f>IF(ISBLANK(F131),"",IFERROR(VLOOKUP(F131,[2]REgaReportesMultiples!$A$2:$M$350,9,FALSE),""))</f>
        <v>527209.94999999995</v>
      </c>
      <c r="M131" s="102" t="str">
        <f t="shared" si="14"/>
        <v>SI</v>
      </c>
      <c r="N131" s="101">
        <f>IF(ISBLANK(F131),"",IF(ISERROR(VLOOKUP(F131,[3]REgaReportesMultiples!$A$2:$M$350,4,FALSE)),"",VLOOKUP(F131,[3]REgaReportesMultiples!$A$2:$M$350,4,FALSE)))</f>
        <v>600000</v>
      </c>
      <c r="O131" s="100" t="str">
        <f t="shared" ref="O131:O190" si="17">+IF(OR(N131&lt;&gt;0,N131&lt;&gt;""),"CUMPLIDO","NO CUMPLIDO")</f>
        <v>CUMPLIDO</v>
      </c>
      <c r="P131" s="102"/>
      <c r="Q131" s="102"/>
      <c r="R131" s="102"/>
      <c r="S131" s="102">
        <f t="shared" ref="S131:S194" si="18">+IF(G131="SI",1,0)</f>
        <v>1</v>
      </c>
      <c r="T131" s="102">
        <f t="shared" ref="T131:T194" si="19">+IF(J131="SI",1,0)</f>
        <v>1</v>
      </c>
      <c r="U131" s="102">
        <f t="shared" ref="U131:U194" si="20">+IF(M131="SI",1,0)</f>
        <v>1</v>
      </c>
    </row>
    <row r="132" spans="1:21" ht="25.5" x14ac:dyDescent="0.25">
      <c r="A132" s="102" t="s">
        <v>57</v>
      </c>
      <c r="B132" s="97" t="s">
        <v>57</v>
      </c>
      <c r="C132" s="98" t="s">
        <v>311</v>
      </c>
      <c r="D132" s="98"/>
      <c r="E132" s="99"/>
      <c r="F132" s="99" t="s">
        <v>178</v>
      </c>
      <c r="G132" s="99" t="str">
        <f t="shared" si="15"/>
        <v>SI</v>
      </c>
      <c r="H132" s="100">
        <f>IF(ISBLANK(F132),"",IFERROR(VLOOKUP(F132,[1]REgaReportesMultiples!$A$2:$M$350,6,FALSE),""))</f>
        <v>8535300</v>
      </c>
      <c r="I132" s="100">
        <f>IF(ISBLANK(F132),"",IFERROR(VLOOKUP(F132,[1]REgaReportesMultiples!$A$2:$M$350,9,FALSE),""))</f>
        <v>4922923.9800000004</v>
      </c>
      <c r="J132" s="102" t="str">
        <f t="shared" si="16"/>
        <v>SI</v>
      </c>
      <c r="K132" s="101">
        <f>IF(ISBLANK(F132),"",IFERROR(VLOOKUP(F132,[2]REgaReportesMultiples!$A$2:$M$350,6,FALSE),""))</f>
        <v>4250000</v>
      </c>
      <c r="L132" s="101">
        <f>IF(ISBLANK(F132),"",IFERROR(VLOOKUP(F132,[2]REgaReportesMultiples!$A$2:$M$350,9,FALSE),""))</f>
        <v>2987523.01</v>
      </c>
      <c r="M132" s="102" t="str">
        <f t="shared" si="14"/>
        <v>SI</v>
      </c>
      <c r="N132" s="101">
        <f>IF(ISBLANK(F132),"",IF(ISERROR(VLOOKUP(F132,[3]REgaReportesMultiples!$A$2:$M$350,4,FALSE)),"",VLOOKUP(F132,[3]REgaReportesMultiples!$A$2:$M$350,4,FALSE)))</f>
        <v>3400000</v>
      </c>
      <c r="O132" s="100" t="str">
        <f t="shared" si="17"/>
        <v>CUMPLIDO</v>
      </c>
      <c r="P132" s="102"/>
      <c r="Q132" s="102"/>
      <c r="R132" s="102"/>
      <c r="S132" s="102">
        <f t="shared" si="18"/>
        <v>1</v>
      </c>
      <c r="T132" s="102">
        <f t="shared" si="19"/>
        <v>1</v>
      </c>
      <c r="U132" s="102">
        <f t="shared" si="20"/>
        <v>1</v>
      </c>
    </row>
    <row r="133" spans="1:21" ht="25.5" x14ac:dyDescent="0.25">
      <c r="A133" s="102" t="s">
        <v>57</v>
      </c>
      <c r="B133" s="97" t="s">
        <v>57</v>
      </c>
      <c r="C133" s="98" t="s">
        <v>312</v>
      </c>
      <c r="D133" s="98">
        <v>1</v>
      </c>
      <c r="E133" s="99"/>
      <c r="F133" s="99" t="s">
        <v>162</v>
      </c>
      <c r="G133" s="99" t="str">
        <f t="shared" si="15"/>
        <v/>
      </c>
      <c r="H133" s="100" t="str">
        <f>IF(ISBLANK(F133),"",IFERROR(VLOOKUP(F133,[1]REgaReportesMultiples!$A$2:$M$350,6,FALSE),""))</f>
        <v/>
      </c>
      <c r="I133" s="100" t="str">
        <f>IF(ISBLANK(F133),"",IFERROR(VLOOKUP(F133,[1]REgaReportesMultiples!$A$2:$M$350,9,FALSE),""))</f>
        <v/>
      </c>
      <c r="J133" s="102" t="str">
        <f t="shared" si="16"/>
        <v>SI</v>
      </c>
      <c r="K133" s="101">
        <f>IF(ISBLANK(F133),"",IFERROR(VLOOKUP(F133,[2]REgaReportesMultiples!$A$2:$M$350,6,FALSE),""))</f>
        <v>2775219.06</v>
      </c>
      <c r="L133" s="101">
        <f>IF(ISBLANK(F133),"",IFERROR(VLOOKUP(F133,[2]REgaReportesMultiples!$A$2:$M$350,9,FALSE),""))</f>
        <v>2524277.11</v>
      </c>
      <c r="M133" s="102" t="str">
        <f t="shared" si="14"/>
        <v/>
      </c>
      <c r="N133" s="101" t="str">
        <f>IF(ISBLANK(F133),"",IF(ISERROR(VLOOKUP(F133,[3]REgaReportesMultiples!$A$2:$M$350,4,FALSE)),"",VLOOKUP(F133,[3]REgaReportesMultiples!$A$2:$M$350,4,FALSE)))</f>
        <v/>
      </c>
      <c r="O133" s="100" t="s">
        <v>382</v>
      </c>
      <c r="P133" s="102"/>
      <c r="Q133" s="102"/>
      <c r="R133" s="102"/>
      <c r="S133" s="102">
        <f t="shared" si="18"/>
        <v>0</v>
      </c>
      <c r="T133" s="102">
        <f t="shared" si="19"/>
        <v>1</v>
      </c>
      <c r="U133" s="102">
        <f t="shared" si="20"/>
        <v>0</v>
      </c>
    </row>
    <row r="134" spans="1:21" ht="25.5" x14ac:dyDescent="0.25">
      <c r="A134" s="102" t="s">
        <v>57</v>
      </c>
      <c r="B134" s="97" t="s">
        <v>57</v>
      </c>
      <c r="C134" s="98" t="s">
        <v>312</v>
      </c>
      <c r="D134" s="98"/>
      <c r="E134" s="99"/>
      <c r="F134" s="99" t="s">
        <v>163</v>
      </c>
      <c r="G134" s="99" t="str">
        <f t="shared" si="15"/>
        <v/>
      </c>
      <c r="H134" s="100" t="str">
        <f>IF(ISBLANK(F134),"",IFERROR(VLOOKUP(F134,[1]REgaReportesMultiples!$A$2:$M$350,6,FALSE),""))</f>
        <v/>
      </c>
      <c r="I134" s="100" t="str">
        <f>IF(ISBLANK(F134),"",IFERROR(VLOOKUP(F134,[1]REgaReportesMultiples!$A$2:$M$350,9,FALSE),""))</f>
        <v/>
      </c>
      <c r="J134" s="102" t="str">
        <f t="shared" si="16"/>
        <v>SI</v>
      </c>
      <c r="K134" s="101">
        <f>IF(ISBLANK(F134),"",IFERROR(VLOOKUP(F134,[2]REgaReportesMultiples!$A$2:$M$350,6,FALSE),""))</f>
        <v>1094788.25</v>
      </c>
      <c r="L134" s="101">
        <f>IF(ISBLANK(F134),"",IFERROR(VLOOKUP(F134,[2]REgaReportesMultiples!$A$2:$M$350,9,FALSE),""))</f>
        <v>1094276.8400000001</v>
      </c>
      <c r="M134" s="102" t="str">
        <f t="shared" si="14"/>
        <v/>
      </c>
      <c r="N134" s="101" t="str">
        <f>IF(ISBLANK(F134),"",IF(ISERROR(VLOOKUP(F134,[3]REgaReportesMultiples!$A$2:$M$350,4,FALSE)),"",VLOOKUP(F134,[3]REgaReportesMultiples!$A$2:$M$350,4,FALSE)))</f>
        <v/>
      </c>
      <c r="O134" s="100" t="s">
        <v>382</v>
      </c>
      <c r="P134" s="102"/>
      <c r="Q134" s="102"/>
      <c r="R134" s="102"/>
      <c r="S134" s="102">
        <f t="shared" si="18"/>
        <v>0</v>
      </c>
      <c r="T134" s="102">
        <f t="shared" si="19"/>
        <v>1</v>
      </c>
      <c r="U134" s="102">
        <f t="shared" si="20"/>
        <v>0</v>
      </c>
    </row>
    <row r="135" spans="1:21" ht="25.5" x14ac:dyDescent="0.25">
      <c r="A135" s="102" t="s">
        <v>57</v>
      </c>
      <c r="B135" s="97" t="s">
        <v>57</v>
      </c>
      <c r="C135" s="98" t="s">
        <v>312</v>
      </c>
      <c r="D135" s="98"/>
      <c r="E135" s="99"/>
      <c r="F135" s="99" t="s">
        <v>164</v>
      </c>
      <c r="G135" s="99" t="str">
        <f t="shared" si="15"/>
        <v/>
      </c>
      <c r="H135" s="100" t="str">
        <f>IF(ISBLANK(F135),"",IFERROR(VLOOKUP(F135,[1]REgaReportesMultiples!$A$2:$M$350,6,FALSE),""))</f>
        <v/>
      </c>
      <c r="I135" s="100" t="str">
        <f>IF(ISBLANK(F135),"",IFERROR(VLOOKUP(F135,[1]REgaReportesMultiples!$A$2:$M$350,9,FALSE),""))</f>
        <v/>
      </c>
      <c r="J135" s="102" t="str">
        <f t="shared" si="16"/>
        <v>SI</v>
      </c>
      <c r="K135" s="101">
        <f>IF(ISBLANK(F135),"",IFERROR(VLOOKUP(F135,[2]REgaReportesMultiples!$A$2:$M$350,6,FALSE),""))</f>
        <v>430461.53</v>
      </c>
      <c r="L135" s="101">
        <f>IF(ISBLANK(F135),"",IFERROR(VLOOKUP(F135,[2]REgaReportesMultiples!$A$2:$M$350,9,FALSE),""))</f>
        <v>150022.39999999999</v>
      </c>
      <c r="M135" s="102" t="str">
        <f t="shared" si="14"/>
        <v/>
      </c>
      <c r="N135" s="101" t="str">
        <f>IF(ISBLANK(F135),"",IF(ISERROR(VLOOKUP(F135,[3]REgaReportesMultiples!$A$2:$M$350,4,FALSE)),"",VLOOKUP(F135,[3]REgaReportesMultiples!$A$2:$M$350,4,FALSE)))</f>
        <v/>
      </c>
      <c r="O135" s="100" t="s">
        <v>382</v>
      </c>
      <c r="P135" s="102"/>
      <c r="Q135" s="102"/>
      <c r="R135" s="102"/>
      <c r="S135" s="102">
        <f t="shared" si="18"/>
        <v>0</v>
      </c>
      <c r="T135" s="102">
        <f t="shared" si="19"/>
        <v>1</v>
      </c>
      <c r="U135" s="102">
        <f t="shared" si="20"/>
        <v>0</v>
      </c>
    </row>
    <row r="136" spans="1:21" ht="25.5" x14ac:dyDescent="0.25">
      <c r="A136" s="102" t="s">
        <v>57</v>
      </c>
      <c r="B136" s="97" t="s">
        <v>57</v>
      </c>
      <c r="C136" s="98" t="s">
        <v>312</v>
      </c>
      <c r="D136" s="98"/>
      <c r="E136" s="99"/>
      <c r="F136" s="99" t="s">
        <v>165</v>
      </c>
      <c r="G136" s="99" t="str">
        <f t="shared" si="15"/>
        <v/>
      </c>
      <c r="H136" s="100" t="str">
        <f>IF(ISBLANK(F136),"",IFERROR(VLOOKUP(F136,[1]REgaReportesMultiples!$A$2:$M$350,6,FALSE),""))</f>
        <v/>
      </c>
      <c r="I136" s="100" t="str">
        <f>IF(ISBLANK(F136),"",IFERROR(VLOOKUP(F136,[1]REgaReportesMultiples!$A$2:$M$350,9,FALSE),""))</f>
        <v/>
      </c>
      <c r="J136" s="102" t="str">
        <f t="shared" si="16"/>
        <v>SI</v>
      </c>
      <c r="K136" s="101">
        <f>IF(ISBLANK(F136),"",IFERROR(VLOOKUP(F136,[2]REgaReportesMultiples!$A$2:$M$350,6,FALSE),""))</f>
        <v>9295980.9600000009</v>
      </c>
      <c r="L136" s="101">
        <f>IF(ISBLANK(F136),"",IFERROR(VLOOKUP(F136,[2]REgaReportesMultiples!$A$2:$M$350,9,FALSE),""))</f>
        <v>4684831.3899999997</v>
      </c>
      <c r="M136" s="102" t="str">
        <f t="shared" si="14"/>
        <v/>
      </c>
      <c r="N136" s="101" t="str">
        <f>IF(ISBLANK(F136),"",IF(ISERROR(VLOOKUP(F136,[3]REgaReportesMultiples!$A$2:$M$350,4,FALSE)),"",VLOOKUP(F136,[3]REgaReportesMultiples!$A$2:$M$350,4,FALSE)))</f>
        <v/>
      </c>
      <c r="O136" s="100" t="s">
        <v>382</v>
      </c>
      <c r="P136" s="102"/>
      <c r="Q136" s="102"/>
      <c r="R136" s="102"/>
      <c r="S136" s="102">
        <f t="shared" si="18"/>
        <v>0</v>
      </c>
      <c r="T136" s="102">
        <f t="shared" si="19"/>
        <v>1</v>
      </c>
      <c r="U136" s="102">
        <f t="shared" si="20"/>
        <v>0</v>
      </c>
    </row>
    <row r="137" spans="1:21" ht="25.5" x14ac:dyDescent="0.25">
      <c r="A137" s="102" t="s">
        <v>57</v>
      </c>
      <c r="B137" s="97" t="s">
        <v>57</v>
      </c>
      <c r="C137" s="98" t="s">
        <v>313</v>
      </c>
      <c r="D137" s="98">
        <v>1</v>
      </c>
      <c r="E137" s="99"/>
      <c r="F137" s="99"/>
      <c r="G137" s="99" t="str">
        <f t="shared" si="15"/>
        <v/>
      </c>
      <c r="H137" s="100" t="str">
        <f>IF(ISBLANK(F137),"",IFERROR(VLOOKUP(F137,[1]REgaReportesMultiples!$A$2:$M$350,6,FALSE),""))</f>
        <v/>
      </c>
      <c r="I137" s="100" t="str">
        <f>IF(ISBLANK(F137),"",IFERROR(VLOOKUP(F137,[1]REgaReportesMultiples!$A$2:$M$350,9,FALSE),""))</f>
        <v/>
      </c>
      <c r="J137" s="102" t="str">
        <f t="shared" si="16"/>
        <v/>
      </c>
      <c r="K137" s="101" t="str">
        <f>IF(ISBLANK(F137),"",IFERROR(VLOOKUP(F137,[2]REgaReportesMultiples!$A$2:$M$350,6,FALSE),""))</f>
        <v/>
      </c>
      <c r="L137" s="101" t="str">
        <f>IF(ISBLANK(F137),"",IFERROR(VLOOKUP(F137,[2]REgaReportesMultiples!$A$2:$M$350,9,FALSE),""))</f>
        <v/>
      </c>
      <c r="M137" s="102" t="str">
        <f t="shared" si="14"/>
        <v/>
      </c>
      <c r="N137" s="101" t="str">
        <f>IF(ISBLANK(F137),"",IF(ISERROR(VLOOKUP(F137,[3]REgaReportesMultiples!$A$2:$M$350,4,FALSE)),"",VLOOKUP(F137,[3]REgaReportesMultiples!$A$2:$M$350,4,FALSE)))</f>
        <v/>
      </c>
      <c r="O137" s="100" t="s">
        <v>383</v>
      </c>
      <c r="P137" s="102"/>
      <c r="Q137" s="102"/>
      <c r="R137" s="102"/>
      <c r="S137" s="102">
        <f t="shared" si="18"/>
        <v>0</v>
      </c>
      <c r="T137" s="102">
        <f t="shared" si="19"/>
        <v>0</v>
      </c>
      <c r="U137" s="102">
        <f t="shared" si="20"/>
        <v>0</v>
      </c>
    </row>
    <row r="138" spans="1:21" ht="25.5" x14ac:dyDescent="0.25">
      <c r="A138" s="102" t="s">
        <v>57</v>
      </c>
      <c r="B138" s="97" t="s">
        <v>123</v>
      </c>
      <c r="C138" s="98" t="s">
        <v>314</v>
      </c>
      <c r="D138" s="98">
        <v>1</v>
      </c>
      <c r="E138" s="99" t="s">
        <v>131</v>
      </c>
      <c r="F138" s="99"/>
      <c r="G138" s="99" t="str">
        <f t="shared" si="15"/>
        <v/>
      </c>
      <c r="H138" s="100" t="str">
        <f>IF(ISBLANK(F138),"",IFERROR(VLOOKUP(F138,[1]REgaReportesMultiples!$A$2:$M$350,6,FALSE),""))</f>
        <v/>
      </c>
      <c r="I138" s="100" t="str">
        <f>IF(ISBLANK(F138),"",IFERROR(VLOOKUP(F138,[1]REgaReportesMultiples!$A$2:$M$350,9,FALSE),""))</f>
        <v/>
      </c>
      <c r="J138" s="102" t="str">
        <f t="shared" si="16"/>
        <v/>
      </c>
      <c r="K138" s="101" t="str">
        <f>IF(ISBLANK(F138),"",IFERROR(VLOOKUP(F138,[2]REgaReportesMultiples!$A$2:$M$350,6,FALSE),""))</f>
        <v/>
      </c>
      <c r="L138" s="101" t="str">
        <f>IF(ISBLANK(F138),"",IFERROR(VLOOKUP(F138,[2]REgaReportesMultiples!$A$2:$M$350,9,FALSE),""))</f>
        <v/>
      </c>
      <c r="M138" s="102" t="str">
        <f t="shared" si="14"/>
        <v/>
      </c>
      <c r="N138" s="101" t="str">
        <f>IF(ISBLANK(F138),"",IF(ISERROR(VLOOKUP(F138,[3]REgaReportesMultiples!$A$2:$M$350,4,FALSE)),"",VLOOKUP(F138,[3]REgaReportesMultiples!$A$2:$M$350,4,FALSE)))</f>
        <v/>
      </c>
      <c r="O138" s="100" t="s">
        <v>383</v>
      </c>
      <c r="P138" s="102"/>
      <c r="Q138" s="102"/>
      <c r="R138" s="102"/>
      <c r="S138" s="102">
        <f t="shared" si="18"/>
        <v>0</v>
      </c>
      <c r="T138" s="102">
        <f t="shared" si="19"/>
        <v>0</v>
      </c>
      <c r="U138" s="102">
        <f t="shared" si="20"/>
        <v>0</v>
      </c>
    </row>
    <row r="139" spans="1:21" ht="25.5" x14ac:dyDescent="0.25">
      <c r="A139" s="102" t="s">
        <v>57</v>
      </c>
      <c r="B139" s="97" t="s">
        <v>123</v>
      </c>
      <c r="C139" s="98" t="s">
        <v>315</v>
      </c>
      <c r="D139" s="98">
        <v>1</v>
      </c>
      <c r="E139" s="99"/>
      <c r="F139" s="99" t="s">
        <v>172</v>
      </c>
      <c r="G139" s="99" t="str">
        <f t="shared" si="15"/>
        <v/>
      </c>
      <c r="H139" s="100" t="str">
        <f>IF(ISBLANK(F139),"",IFERROR(VLOOKUP(F139,[1]REgaReportesMultiples!$A$2:$M$350,6,FALSE),""))</f>
        <v/>
      </c>
      <c r="I139" s="100" t="str">
        <f>IF(ISBLANK(F139),"",IFERROR(VLOOKUP(F139,[1]REgaReportesMultiples!$A$2:$M$350,9,FALSE),""))</f>
        <v/>
      </c>
      <c r="J139" s="102" t="str">
        <f t="shared" si="16"/>
        <v>SI</v>
      </c>
      <c r="K139" s="101">
        <f>IF(ISBLANK(F139),"",IFERROR(VLOOKUP(F139,[2]REgaReportesMultiples!$A$2:$M$350,6,FALSE),""))</f>
        <v>17920.41</v>
      </c>
      <c r="L139" s="101">
        <f>IF(ISBLANK(F139),"",IFERROR(VLOOKUP(F139,[2]REgaReportesMultiples!$A$2:$M$350,9,FALSE),""))</f>
        <v>17516.25</v>
      </c>
      <c r="M139" s="102" t="str">
        <f t="shared" si="14"/>
        <v/>
      </c>
      <c r="N139" s="101" t="str">
        <f>IF(ISBLANK(F139),"",IF(ISERROR(VLOOKUP(F139,[3]REgaReportesMultiples!$A$2:$M$350,4,FALSE)),"",VLOOKUP(F139,[3]REgaReportesMultiples!$A$2:$M$350,4,FALSE)))</f>
        <v/>
      </c>
      <c r="O139" s="100" t="s">
        <v>382</v>
      </c>
      <c r="P139" s="102"/>
      <c r="Q139" s="102"/>
      <c r="R139" s="102"/>
      <c r="S139" s="102">
        <f t="shared" si="18"/>
        <v>0</v>
      </c>
      <c r="T139" s="102">
        <f t="shared" si="19"/>
        <v>1</v>
      </c>
      <c r="U139" s="102">
        <f t="shared" si="20"/>
        <v>0</v>
      </c>
    </row>
    <row r="140" spans="1:21" x14ac:dyDescent="0.25">
      <c r="A140" s="102" t="s">
        <v>57</v>
      </c>
      <c r="B140" s="97" t="s">
        <v>123</v>
      </c>
      <c r="C140" s="98" t="s">
        <v>316</v>
      </c>
      <c r="D140" s="98">
        <v>1</v>
      </c>
      <c r="E140" s="99"/>
      <c r="F140" s="99" t="s">
        <v>173</v>
      </c>
      <c r="G140" s="99" t="str">
        <f t="shared" si="15"/>
        <v/>
      </c>
      <c r="H140" s="100" t="str">
        <f>IF(ISBLANK(F140),"",IFERROR(VLOOKUP(F140,[1]REgaReportesMultiples!$A$2:$M$350,6,FALSE),""))</f>
        <v/>
      </c>
      <c r="I140" s="100" t="str">
        <f>IF(ISBLANK(F140),"",IFERROR(VLOOKUP(F140,[1]REgaReportesMultiples!$A$2:$M$350,9,FALSE),""))</f>
        <v/>
      </c>
      <c r="J140" s="102" t="str">
        <f t="shared" si="16"/>
        <v>SI</v>
      </c>
      <c r="K140" s="101">
        <f>IF(ISBLANK(F140),"",IFERROR(VLOOKUP(F140,[2]REgaReportesMultiples!$A$2:$M$350,6,FALSE),""))</f>
        <v>1169725.54</v>
      </c>
      <c r="L140" s="101">
        <f>IF(ISBLANK(F140),"",IFERROR(VLOOKUP(F140,[2]REgaReportesMultiples!$A$2:$M$350,9,FALSE),""))</f>
        <v>1169440.74</v>
      </c>
      <c r="M140" s="102" t="str">
        <f t="shared" si="14"/>
        <v>SI</v>
      </c>
      <c r="N140" s="101">
        <f>IF(ISBLANK(F140),"",IF(ISERROR(VLOOKUP(F140,[3]REgaReportesMultiples!$A$2:$M$350,4,FALSE)),"",VLOOKUP(F140,[3]REgaReportesMultiples!$A$2:$M$350,4,FALSE)))</f>
        <v>450000</v>
      </c>
      <c r="O140" s="100" t="s">
        <v>382</v>
      </c>
      <c r="P140" s="102"/>
      <c r="Q140" s="102"/>
      <c r="R140" s="102"/>
      <c r="S140" s="102">
        <f t="shared" si="18"/>
        <v>0</v>
      </c>
      <c r="T140" s="102">
        <f t="shared" si="19"/>
        <v>1</v>
      </c>
      <c r="U140" s="102">
        <f t="shared" si="20"/>
        <v>1</v>
      </c>
    </row>
    <row r="141" spans="1:21" x14ac:dyDescent="0.25">
      <c r="A141" s="102" t="s">
        <v>57</v>
      </c>
      <c r="B141" s="97" t="s">
        <v>123</v>
      </c>
      <c r="C141" s="98" t="s">
        <v>316</v>
      </c>
      <c r="D141" s="98"/>
      <c r="E141" s="99"/>
      <c r="F141" s="99" t="s">
        <v>174</v>
      </c>
      <c r="G141" s="99" t="str">
        <f t="shared" si="15"/>
        <v>SI</v>
      </c>
      <c r="H141" s="100">
        <f>IF(ISBLANK(F141),"",IFERROR(VLOOKUP(F141,[1]REgaReportesMultiples!$A$2:$M$350,6,FALSE),""))</f>
        <v>11254831</v>
      </c>
      <c r="I141" s="100">
        <f>IF(ISBLANK(F141),"",IFERROR(VLOOKUP(F141,[1]REgaReportesMultiples!$A$2:$M$350,9,FALSE),""))</f>
        <v>10618457.289999999</v>
      </c>
      <c r="J141" s="102" t="str">
        <f t="shared" si="16"/>
        <v>SI</v>
      </c>
      <c r="K141" s="101">
        <f>IF(ISBLANK(F141),"",IFERROR(VLOOKUP(F141,[2]REgaReportesMultiples!$A$2:$M$350,6,FALSE),""))</f>
        <v>8424443</v>
      </c>
      <c r="L141" s="101">
        <f>IF(ISBLANK(F141),"",IFERROR(VLOOKUP(F141,[2]REgaReportesMultiples!$A$2:$M$350,9,FALSE),""))</f>
        <v>8219597.4900000002</v>
      </c>
      <c r="M141" s="102" t="str">
        <f t="shared" si="14"/>
        <v>SI</v>
      </c>
      <c r="N141" s="101">
        <f>IF(ISBLANK(F141),"",IF(ISERROR(VLOOKUP(F141,[3]REgaReportesMultiples!$A$2:$M$350,4,FALSE)),"",VLOOKUP(F141,[3]REgaReportesMultiples!$A$2:$M$350,4,FALSE)))</f>
        <v>5300000</v>
      </c>
      <c r="O141" s="100" t="str">
        <f t="shared" si="17"/>
        <v>CUMPLIDO</v>
      </c>
      <c r="P141" s="102"/>
      <c r="Q141" s="102"/>
      <c r="R141" s="102"/>
      <c r="S141" s="102">
        <f t="shared" si="18"/>
        <v>1</v>
      </c>
      <c r="T141" s="102">
        <f t="shared" si="19"/>
        <v>1</v>
      </c>
      <c r="U141" s="102">
        <f t="shared" si="20"/>
        <v>1</v>
      </c>
    </row>
    <row r="142" spans="1:21" ht="38.25" x14ac:dyDescent="0.25">
      <c r="A142" s="102" t="s">
        <v>57</v>
      </c>
      <c r="B142" s="97" t="s">
        <v>123</v>
      </c>
      <c r="C142" s="98" t="s">
        <v>317</v>
      </c>
      <c r="D142" s="98">
        <v>1</v>
      </c>
      <c r="E142" s="99"/>
      <c r="F142" s="99"/>
      <c r="G142" s="99" t="str">
        <f t="shared" si="15"/>
        <v/>
      </c>
      <c r="H142" s="100" t="str">
        <f>IF(ISBLANK(F142),"",IFERROR(VLOOKUP(F142,[1]REgaReportesMultiples!$A$2:$M$350,6,FALSE),""))</f>
        <v/>
      </c>
      <c r="I142" s="100" t="str">
        <f>IF(ISBLANK(F142),"",IFERROR(VLOOKUP(F142,[1]REgaReportesMultiples!$A$2:$M$350,9,FALSE),""))</f>
        <v/>
      </c>
      <c r="J142" s="102" t="str">
        <f t="shared" si="16"/>
        <v/>
      </c>
      <c r="K142" s="101" t="str">
        <f>IF(ISBLANK(F142),"",IFERROR(VLOOKUP(F142,[2]REgaReportesMultiples!$A$2:$M$350,6,FALSE),""))</f>
        <v/>
      </c>
      <c r="L142" s="101" t="str">
        <f>IF(ISBLANK(F142),"",IFERROR(VLOOKUP(F142,[2]REgaReportesMultiples!$A$2:$M$350,9,FALSE),""))</f>
        <v/>
      </c>
      <c r="M142" s="102" t="str">
        <f t="shared" si="14"/>
        <v/>
      </c>
      <c r="N142" s="101" t="str">
        <f>IF(ISBLANK(F142),"",IF(ISERROR(VLOOKUP(F142,[3]REgaReportesMultiples!$A$2:$M$350,4,FALSE)),"",VLOOKUP(F142,[3]REgaReportesMultiples!$A$2:$M$350,4,FALSE)))</f>
        <v/>
      </c>
      <c r="O142" s="100" t="s">
        <v>383</v>
      </c>
      <c r="P142" s="102"/>
      <c r="Q142" s="102"/>
      <c r="R142" s="102"/>
      <c r="S142" s="102">
        <f t="shared" si="18"/>
        <v>0</v>
      </c>
      <c r="T142" s="102">
        <f t="shared" si="19"/>
        <v>0</v>
      </c>
      <c r="U142" s="102">
        <f t="shared" si="20"/>
        <v>0</v>
      </c>
    </row>
    <row r="143" spans="1:21" ht="38.25" x14ac:dyDescent="0.25">
      <c r="A143" s="102" t="s">
        <v>57</v>
      </c>
      <c r="B143" s="97" t="s">
        <v>123</v>
      </c>
      <c r="C143" s="98" t="s">
        <v>318</v>
      </c>
      <c r="D143" s="98">
        <v>1</v>
      </c>
      <c r="E143" s="99"/>
      <c r="F143" s="99"/>
      <c r="G143" s="99" t="str">
        <f t="shared" si="15"/>
        <v/>
      </c>
      <c r="H143" s="100" t="str">
        <f>IF(ISBLANK(F143),"",IFERROR(VLOOKUP(F143,[1]REgaReportesMultiples!$A$2:$M$350,6,FALSE),""))</f>
        <v/>
      </c>
      <c r="I143" s="100" t="str">
        <f>IF(ISBLANK(F143),"",IFERROR(VLOOKUP(F143,[1]REgaReportesMultiples!$A$2:$M$350,9,FALSE),""))</f>
        <v/>
      </c>
      <c r="J143" s="102" t="str">
        <f t="shared" si="16"/>
        <v/>
      </c>
      <c r="K143" s="101" t="str">
        <f>IF(ISBLANK(F143),"",IFERROR(VLOOKUP(F143,[2]REgaReportesMultiples!$A$2:$M$350,6,FALSE),""))</f>
        <v/>
      </c>
      <c r="L143" s="101" t="str">
        <f>IF(ISBLANK(F143),"",IFERROR(VLOOKUP(F143,[2]REgaReportesMultiples!$A$2:$M$350,9,FALSE),""))</f>
        <v/>
      </c>
      <c r="M143" s="102" t="str">
        <f t="shared" si="14"/>
        <v/>
      </c>
      <c r="N143" s="101" t="str">
        <f>IF(ISBLANK(F143),"",IF(ISERROR(VLOOKUP(F143,[3]REgaReportesMultiples!$A$2:$M$350,4,FALSE)),"",VLOOKUP(F143,[3]REgaReportesMultiples!$A$2:$M$350,4,FALSE)))</f>
        <v/>
      </c>
      <c r="O143" s="100" t="s">
        <v>383</v>
      </c>
      <c r="P143" s="102"/>
      <c r="Q143" s="102"/>
      <c r="R143" s="102"/>
      <c r="S143" s="102">
        <f t="shared" si="18"/>
        <v>0</v>
      </c>
      <c r="T143" s="102">
        <f t="shared" si="19"/>
        <v>0</v>
      </c>
      <c r="U143" s="102">
        <f t="shared" si="20"/>
        <v>0</v>
      </c>
    </row>
    <row r="144" spans="1:21" ht="63.75" x14ac:dyDescent="0.25">
      <c r="A144" s="102" t="s">
        <v>57</v>
      </c>
      <c r="B144" s="97" t="s">
        <v>124</v>
      </c>
      <c r="C144" s="98" t="s">
        <v>319</v>
      </c>
      <c r="D144" s="98">
        <v>1</v>
      </c>
      <c r="E144" s="99"/>
      <c r="F144" s="99"/>
      <c r="G144" s="99" t="str">
        <f t="shared" si="15"/>
        <v/>
      </c>
      <c r="H144" s="100" t="str">
        <f>IF(ISBLANK(F144),"",IFERROR(VLOOKUP(F144,[1]REgaReportesMultiples!$A$2:$M$350,6,FALSE),""))</f>
        <v/>
      </c>
      <c r="I144" s="100" t="str">
        <f>IF(ISBLANK(F144),"",IFERROR(VLOOKUP(F144,[1]REgaReportesMultiples!$A$2:$M$350,9,FALSE),""))</f>
        <v/>
      </c>
      <c r="J144" s="102" t="str">
        <f t="shared" si="16"/>
        <v/>
      </c>
      <c r="K144" s="101" t="str">
        <f>IF(ISBLANK(F144),"",IFERROR(VLOOKUP(F144,[2]REgaReportesMultiples!$A$2:$M$350,6,FALSE),""))</f>
        <v/>
      </c>
      <c r="L144" s="101" t="str">
        <f>IF(ISBLANK(F144),"",IFERROR(VLOOKUP(F144,[2]REgaReportesMultiples!$A$2:$M$350,9,FALSE),""))</f>
        <v/>
      </c>
      <c r="M144" s="102" t="str">
        <f t="shared" si="14"/>
        <v/>
      </c>
      <c r="N144" s="101" t="str">
        <f>IF(ISBLANK(F144),"",IF(ISERROR(VLOOKUP(F144,[3]REgaReportesMultiples!$A$2:$M$350,4,FALSE)),"",VLOOKUP(F144,[3]REgaReportesMultiples!$A$2:$M$350,4,FALSE)))</f>
        <v/>
      </c>
      <c r="O144" s="100" t="s">
        <v>383</v>
      </c>
      <c r="P144" s="102"/>
      <c r="Q144" s="102"/>
      <c r="R144" s="102"/>
      <c r="S144" s="102">
        <f t="shared" si="18"/>
        <v>0</v>
      </c>
      <c r="T144" s="102">
        <f t="shared" si="19"/>
        <v>0</v>
      </c>
      <c r="U144" s="102">
        <f t="shared" si="20"/>
        <v>0</v>
      </c>
    </row>
    <row r="145" spans="1:21" ht="63.75" x14ac:dyDescent="0.25">
      <c r="A145" s="102" t="s">
        <v>57</v>
      </c>
      <c r="B145" s="97" t="s">
        <v>124</v>
      </c>
      <c r="C145" s="98" t="s">
        <v>320</v>
      </c>
      <c r="D145" s="98"/>
      <c r="E145" s="99"/>
      <c r="F145" s="99"/>
      <c r="G145" s="99" t="str">
        <f t="shared" si="15"/>
        <v/>
      </c>
      <c r="H145" s="100" t="str">
        <f>IF(ISBLANK(F145),"",IFERROR(VLOOKUP(F145,[1]REgaReportesMultiples!$A$2:$M$350,6,FALSE),""))</f>
        <v/>
      </c>
      <c r="I145" s="100" t="str">
        <f>IF(ISBLANK(F145),"",IFERROR(VLOOKUP(F145,[1]REgaReportesMultiples!$A$2:$M$350,9,FALSE),""))</f>
        <v/>
      </c>
      <c r="J145" s="102" t="str">
        <f t="shared" si="16"/>
        <v/>
      </c>
      <c r="K145" s="101" t="str">
        <f>IF(ISBLANK(F145),"",IFERROR(VLOOKUP(F145,[2]REgaReportesMultiples!$A$2:$M$350,6,FALSE),""))</f>
        <v/>
      </c>
      <c r="L145" s="101" t="str">
        <f>IF(ISBLANK(F145),"",IFERROR(VLOOKUP(F145,[2]REgaReportesMultiples!$A$2:$M$350,9,FALSE),""))</f>
        <v/>
      </c>
      <c r="M145" s="102" t="str">
        <f t="shared" si="14"/>
        <v/>
      </c>
      <c r="N145" s="101" t="str">
        <f>IF(ISBLANK(F145),"",IF(ISERROR(VLOOKUP(F145,[3]REgaReportesMultiples!$A$2:$M$350,4,FALSE)),"",VLOOKUP(F145,[3]REgaReportesMultiples!$A$2:$M$350,4,FALSE)))</f>
        <v/>
      </c>
      <c r="O145" s="100" t="s">
        <v>383</v>
      </c>
      <c r="P145" s="102"/>
      <c r="Q145" s="102"/>
      <c r="R145" s="102"/>
      <c r="S145" s="102">
        <f t="shared" si="18"/>
        <v>0</v>
      </c>
      <c r="T145" s="102">
        <f t="shared" si="19"/>
        <v>0</v>
      </c>
      <c r="U145" s="102">
        <f t="shared" si="20"/>
        <v>0</v>
      </c>
    </row>
    <row r="146" spans="1:21" ht="25.5" x14ac:dyDescent="0.25">
      <c r="A146" s="98" t="s">
        <v>109</v>
      </c>
      <c r="B146" s="97" t="s">
        <v>109</v>
      </c>
      <c r="C146" s="98" t="s">
        <v>321</v>
      </c>
      <c r="D146" s="98">
        <v>1</v>
      </c>
      <c r="E146" s="99"/>
      <c r="F146" s="99" t="s">
        <v>154</v>
      </c>
      <c r="G146" s="99" t="str">
        <f t="shared" si="15"/>
        <v>SI</v>
      </c>
      <c r="H146" s="100">
        <f>IF(ISBLANK(F146),"",IFERROR(VLOOKUP(F146,[1]REgaReportesMultiples!$A$2:$M$350,6,FALSE),""))</f>
        <v>57457.5</v>
      </c>
      <c r="I146" s="100">
        <f>IF(ISBLANK(F146),"",IFERROR(VLOOKUP(F146,[1]REgaReportesMultiples!$A$2:$M$350,9,FALSE),""))</f>
        <v>38403.5</v>
      </c>
      <c r="J146" s="102" t="str">
        <f t="shared" si="16"/>
        <v>SI</v>
      </c>
      <c r="K146" s="101">
        <f>IF(ISBLANK(F146),"",IFERROR(VLOOKUP(F146,[2]REgaReportesMultiples!$A$2:$M$350,6,FALSE),""))</f>
        <v>63403</v>
      </c>
      <c r="L146" s="101">
        <f>IF(ISBLANK(F146),"",IFERROR(VLOOKUP(F146,[2]REgaReportesMultiples!$A$2:$M$350,9,FALSE),""))</f>
        <v>38954</v>
      </c>
      <c r="M146" s="102" t="str">
        <f t="shared" si="14"/>
        <v>SI</v>
      </c>
      <c r="N146" s="101">
        <f>IF(ISBLANK(F146),"",IF(ISERROR(VLOOKUP(F146,[3]REgaReportesMultiples!$A$2:$M$350,4,FALSE)),"",VLOOKUP(F146,[3]REgaReportesMultiples!$A$2:$M$350,4,FALSE)))</f>
        <v>33000</v>
      </c>
      <c r="O146" s="100" t="str">
        <f t="shared" si="17"/>
        <v>CUMPLIDO</v>
      </c>
      <c r="P146" s="102"/>
      <c r="Q146" s="102"/>
      <c r="R146" s="102"/>
      <c r="S146" s="102">
        <f t="shared" si="18"/>
        <v>1</v>
      </c>
      <c r="T146" s="102">
        <f t="shared" si="19"/>
        <v>1</v>
      </c>
      <c r="U146" s="102">
        <f t="shared" si="20"/>
        <v>1</v>
      </c>
    </row>
    <row r="147" spans="1:21" ht="63.75" x14ac:dyDescent="0.25">
      <c r="A147" s="98" t="s">
        <v>109</v>
      </c>
      <c r="B147" s="97" t="s">
        <v>109</v>
      </c>
      <c r="C147" s="98" t="s">
        <v>322</v>
      </c>
      <c r="D147" s="98">
        <v>1</v>
      </c>
      <c r="E147" s="99"/>
      <c r="F147" s="99" t="s">
        <v>155</v>
      </c>
      <c r="G147" s="99" t="str">
        <f t="shared" si="15"/>
        <v>SI</v>
      </c>
      <c r="H147" s="100">
        <f>IF(ISBLANK(F147),"",IFERROR(VLOOKUP(F147,[1]REgaReportesMultiples!$A$2:$M$350,6,FALSE),""))</f>
        <v>2531941</v>
      </c>
      <c r="I147" s="100">
        <f>IF(ISBLANK(F147),"",IFERROR(VLOOKUP(F147,[1]REgaReportesMultiples!$A$2:$M$350,9,FALSE),""))</f>
        <v>2421248.54</v>
      </c>
      <c r="J147" s="102" t="str">
        <f t="shared" si="16"/>
        <v>SI</v>
      </c>
      <c r="K147" s="101">
        <f>IF(ISBLANK(F147),"",IFERROR(VLOOKUP(F147,[2]REgaReportesMultiples!$A$2:$M$350,6,FALSE),""))</f>
        <v>1231995</v>
      </c>
      <c r="L147" s="101">
        <f>IF(ISBLANK(F147),"",IFERROR(VLOOKUP(F147,[2]REgaReportesMultiples!$A$2:$M$350,9,FALSE),""))</f>
        <v>1161081.83</v>
      </c>
      <c r="M147" s="102" t="str">
        <f t="shared" si="14"/>
        <v/>
      </c>
      <c r="N147" s="101" t="str">
        <f>IF(ISBLANK(F147),"",IF(ISERROR(VLOOKUP(F147,[3]REgaReportesMultiples!$A$2:$M$350,4,FALSE)),"",VLOOKUP(F147,[3]REgaReportesMultiples!$A$2:$M$350,4,FALSE)))</f>
        <v/>
      </c>
      <c r="O147" s="100" t="str">
        <f t="shared" si="17"/>
        <v>CUMPLIDO</v>
      </c>
      <c r="P147" s="102"/>
      <c r="Q147" s="102"/>
      <c r="R147" s="102"/>
      <c r="S147" s="102">
        <f t="shared" si="18"/>
        <v>1</v>
      </c>
      <c r="T147" s="102">
        <f t="shared" si="19"/>
        <v>1</v>
      </c>
      <c r="U147" s="102">
        <f t="shared" si="20"/>
        <v>0</v>
      </c>
    </row>
    <row r="148" spans="1:21" ht="63.75" x14ac:dyDescent="0.25">
      <c r="A148" s="98" t="s">
        <v>109</v>
      </c>
      <c r="B148" s="97" t="s">
        <v>109</v>
      </c>
      <c r="C148" s="98" t="s">
        <v>322</v>
      </c>
      <c r="D148" s="98"/>
      <c r="E148" s="99"/>
      <c r="F148" s="99" t="s">
        <v>156</v>
      </c>
      <c r="G148" s="99" t="str">
        <f t="shared" si="15"/>
        <v/>
      </c>
      <c r="H148" s="100" t="str">
        <f>IF(ISBLANK(F148),"",IFERROR(VLOOKUP(F148,[1]REgaReportesMultiples!$A$2:$M$350,6,FALSE),""))</f>
        <v/>
      </c>
      <c r="I148" s="100" t="str">
        <f>IF(ISBLANK(F148),"",IFERROR(VLOOKUP(F148,[1]REgaReportesMultiples!$A$2:$M$350,9,FALSE),""))</f>
        <v/>
      </c>
      <c r="J148" s="102" t="str">
        <f t="shared" si="16"/>
        <v>SI</v>
      </c>
      <c r="K148" s="101">
        <f>IF(ISBLANK(F148),"",IFERROR(VLOOKUP(F148,[2]REgaReportesMultiples!$A$2:$M$350,6,FALSE),""))</f>
        <v>840075</v>
      </c>
      <c r="L148" s="101">
        <f>IF(ISBLANK(F148),"",IFERROR(VLOOKUP(F148,[2]REgaReportesMultiples!$A$2:$M$350,9,FALSE),""))</f>
        <v>792802.9</v>
      </c>
      <c r="M148" s="102" t="str">
        <f t="shared" si="14"/>
        <v>SI</v>
      </c>
      <c r="N148" s="101">
        <f>IF(ISBLANK(F148),"",IF(ISERROR(VLOOKUP(F148,[3]REgaReportesMultiples!$A$2:$M$350,4,FALSE)),"",VLOOKUP(F148,[3]REgaReportesMultiples!$A$2:$M$350,4,FALSE)))</f>
        <v>1972953</v>
      </c>
      <c r="O148" s="100" t="s">
        <v>382</v>
      </c>
      <c r="P148" s="102"/>
      <c r="Q148" s="102"/>
      <c r="R148" s="102"/>
      <c r="S148" s="102">
        <f t="shared" si="18"/>
        <v>0</v>
      </c>
      <c r="T148" s="102">
        <f t="shared" si="19"/>
        <v>1</v>
      </c>
      <c r="U148" s="102">
        <f t="shared" si="20"/>
        <v>1</v>
      </c>
    </row>
    <row r="149" spans="1:21" ht="38.25" x14ac:dyDescent="0.25">
      <c r="A149" s="102" t="s">
        <v>113</v>
      </c>
      <c r="B149" s="97" t="s">
        <v>114</v>
      </c>
      <c r="C149" s="98" t="s">
        <v>323</v>
      </c>
      <c r="D149" s="98">
        <v>1</v>
      </c>
      <c r="E149" s="99"/>
      <c r="F149" s="99"/>
      <c r="G149" s="99" t="str">
        <f t="shared" si="15"/>
        <v/>
      </c>
      <c r="H149" s="100" t="str">
        <f>IF(ISBLANK(F149),"",IFERROR(VLOOKUP(F149,[1]REgaReportesMultiples!$A$2:$M$350,6,FALSE),""))</f>
        <v/>
      </c>
      <c r="I149" s="100" t="str">
        <f>IF(ISBLANK(F149),"",IFERROR(VLOOKUP(F149,[1]REgaReportesMultiples!$A$2:$M$350,9,FALSE),""))</f>
        <v/>
      </c>
      <c r="J149" s="102" t="str">
        <f t="shared" si="16"/>
        <v/>
      </c>
      <c r="K149" s="101" t="str">
        <f>IF(ISBLANK(F149),"",IFERROR(VLOOKUP(F149,[2]REgaReportesMultiples!$A$2:$M$350,6,FALSE),""))</f>
        <v/>
      </c>
      <c r="L149" s="101" t="str">
        <f>IF(ISBLANK(F149),"",IFERROR(VLOOKUP(F149,[2]REgaReportesMultiples!$A$2:$M$350,9,FALSE),""))</f>
        <v/>
      </c>
      <c r="M149" s="102" t="str">
        <f t="shared" si="14"/>
        <v/>
      </c>
      <c r="N149" s="101" t="str">
        <f>IF(ISBLANK(F149),"",IF(ISERROR(VLOOKUP(F149,[3]REgaReportesMultiples!$A$2:$M$350,4,FALSE)),"",VLOOKUP(F149,[3]REgaReportesMultiples!$A$2:$M$350,4,FALSE)))</f>
        <v/>
      </c>
      <c r="O149" s="100" t="s">
        <v>383</v>
      </c>
      <c r="P149" s="102"/>
      <c r="Q149" s="102"/>
      <c r="R149" s="102"/>
      <c r="S149" s="102">
        <f t="shared" si="18"/>
        <v>0</v>
      </c>
      <c r="T149" s="102">
        <f t="shared" si="19"/>
        <v>0</v>
      </c>
      <c r="U149" s="102">
        <f t="shared" si="20"/>
        <v>0</v>
      </c>
    </row>
    <row r="150" spans="1:21" ht="25.5" x14ac:dyDescent="0.25">
      <c r="A150" s="102" t="s">
        <v>113</v>
      </c>
      <c r="B150" s="97" t="s">
        <v>125</v>
      </c>
      <c r="C150" s="98" t="s">
        <v>324</v>
      </c>
      <c r="D150" s="98">
        <v>1</v>
      </c>
      <c r="E150" s="99" t="s">
        <v>131</v>
      </c>
      <c r="F150" s="99"/>
      <c r="G150" s="99" t="str">
        <f t="shared" si="15"/>
        <v/>
      </c>
      <c r="H150" s="100" t="str">
        <f>IF(ISBLANK(F150),"",IFERROR(VLOOKUP(F150,[1]REgaReportesMultiples!$A$2:$M$350,6,FALSE),""))</f>
        <v/>
      </c>
      <c r="I150" s="100" t="str">
        <f>IF(ISBLANK(F150),"",IFERROR(VLOOKUP(F150,[1]REgaReportesMultiples!$A$2:$M$350,9,FALSE),""))</f>
        <v/>
      </c>
      <c r="J150" s="102" t="str">
        <f t="shared" si="16"/>
        <v/>
      </c>
      <c r="K150" s="101" t="str">
        <f>IF(ISBLANK(F150),"",IFERROR(VLOOKUP(F150,[2]REgaReportesMultiples!$A$2:$M$350,6,FALSE),""))</f>
        <v/>
      </c>
      <c r="L150" s="101" t="str">
        <f>IF(ISBLANK(F150),"",IFERROR(VLOOKUP(F150,[2]REgaReportesMultiples!$A$2:$M$350,9,FALSE),""))</f>
        <v/>
      </c>
      <c r="M150" s="102" t="str">
        <f t="shared" si="14"/>
        <v/>
      </c>
      <c r="N150" s="101" t="str">
        <f>IF(ISBLANK(F150),"",IF(ISERROR(VLOOKUP(F150,[3]REgaReportesMultiples!$A$2:$M$350,4,FALSE)),"",VLOOKUP(F150,[3]REgaReportesMultiples!$A$2:$M$350,4,FALSE)))</f>
        <v/>
      </c>
      <c r="O150" s="100" t="s">
        <v>383</v>
      </c>
      <c r="P150" s="102"/>
      <c r="Q150" s="102"/>
      <c r="R150" s="102"/>
      <c r="S150" s="102">
        <f t="shared" si="18"/>
        <v>0</v>
      </c>
      <c r="T150" s="102">
        <f t="shared" si="19"/>
        <v>0</v>
      </c>
      <c r="U150" s="102">
        <f t="shared" si="20"/>
        <v>0</v>
      </c>
    </row>
    <row r="151" spans="1:21" ht="25.5" x14ac:dyDescent="0.25">
      <c r="A151" s="102" t="s">
        <v>113</v>
      </c>
      <c r="B151" s="97" t="s">
        <v>125</v>
      </c>
      <c r="C151" s="98" t="s">
        <v>265</v>
      </c>
      <c r="D151" s="98">
        <v>1</v>
      </c>
      <c r="E151" s="99"/>
      <c r="F151" s="103" t="s">
        <v>143</v>
      </c>
      <c r="G151" s="99" t="str">
        <f t="shared" si="15"/>
        <v/>
      </c>
      <c r="H151" s="100" t="str">
        <f>IF(ISBLANK(F151),"",IFERROR(VLOOKUP(F151,[1]REgaReportesMultiples!$A$2:$M$350,6,FALSE),""))</f>
        <v/>
      </c>
      <c r="I151" s="100" t="str">
        <f>IF(ISBLANK(F151),"",IFERROR(VLOOKUP(F151,[1]REgaReportesMultiples!$A$2:$M$350,9,FALSE),""))</f>
        <v/>
      </c>
      <c r="J151" s="102" t="str">
        <f t="shared" si="16"/>
        <v/>
      </c>
      <c r="K151" s="101" t="str">
        <f>IF(ISBLANK(F151),"",IFERROR(VLOOKUP(F151,[2]REgaReportesMultiples!$A$2:$M$350,6,FALSE),""))</f>
        <v/>
      </c>
      <c r="L151" s="101" t="str">
        <f>IF(ISBLANK(F151),"",IFERROR(VLOOKUP(F151,[2]REgaReportesMultiples!$A$2:$M$350,9,FALSE),""))</f>
        <v/>
      </c>
      <c r="M151" s="102" t="str">
        <f t="shared" si="14"/>
        <v/>
      </c>
      <c r="N151" s="101" t="str">
        <f>IF(ISBLANK(F151),"",IF(ISERROR(VLOOKUP(F151,[3]REgaReportesMultiples!$A$2:$M$350,4,FALSE)),"",VLOOKUP(F151,[3]REgaReportesMultiples!$A$2:$M$350,4,FALSE)))</f>
        <v/>
      </c>
      <c r="O151" s="100" t="s">
        <v>383</v>
      </c>
      <c r="P151" s="102"/>
      <c r="Q151" s="102"/>
      <c r="R151" s="102" t="s">
        <v>170</v>
      </c>
      <c r="S151" s="102">
        <f t="shared" si="18"/>
        <v>0</v>
      </c>
      <c r="T151" s="102">
        <f t="shared" si="19"/>
        <v>0</v>
      </c>
      <c r="U151" s="102">
        <f t="shared" si="20"/>
        <v>0</v>
      </c>
    </row>
    <row r="152" spans="1:21" ht="38.25" x14ac:dyDescent="0.25">
      <c r="A152" s="102" t="s">
        <v>113</v>
      </c>
      <c r="B152" s="97" t="s">
        <v>125</v>
      </c>
      <c r="C152" s="98" t="s">
        <v>325</v>
      </c>
      <c r="D152" s="98">
        <v>1</v>
      </c>
      <c r="E152" s="99"/>
      <c r="F152" s="99"/>
      <c r="G152" s="99" t="str">
        <f t="shared" si="15"/>
        <v/>
      </c>
      <c r="H152" s="100" t="str">
        <f>IF(ISBLANK(F152),"",IFERROR(VLOOKUP(F152,[1]REgaReportesMultiples!$A$2:$M$350,6,FALSE),""))</f>
        <v/>
      </c>
      <c r="I152" s="100" t="str">
        <f>IF(ISBLANK(F152),"",IFERROR(VLOOKUP(F152,[1]REgaReportesMultiples!$A$2:$M$350,9,FALSE),""))</f>
        <v/>
      </c>
      <c r="J152" s="102" t="str">
        <f t="shared" si="16"/>
        <v/>
      </c>
      <c r="K152" s="101" t="str">
        <f>IF(ISBLANK(F152),"",IFERROR(VLOOKUP(F152,[2]REgaReportesMultiples!$A$2:$M$350,6,FALSE),""))</f>
        <v/>
      </c>
      <c r="L152" s="101" t="str">
        <f>IF(ISBLANK(F152),"",IFERROR(VLOOKUP(F152,[2]REgaReportesMultiples!$A$2:$M$350,9,FALSE),""))</f>
        <v/>
      </c>
      <c r="M152" s="102" t="str">
        <f t="shared" si="14"/>
        <v/>
      </c>
      <c r="N152" s="101" t="str">
        <f>IF(ISBLANK(F152),"",IF(ISERROR(VLOOKUP(F152,[3]REgaReportesMultiples!$A$2:$M$350,4,FALSE)),"",VLOOKUP(F152,[3]REgaReportesMultiples!$A$2:$M$350,4,FALSE)))</f>
        <v/>
      </c>
      <c r="O152" s="100" t="s">
        <v>383</v>
      </c>
      <c r="P152" s="102"/>
      <c r="Q152" s="102"/>
      <c r="R152" s="102"/>
      <c r="S152" s="102">
        <f t="shared" si="18"/>
        <v>0</v>
      </c>
      <c r="T152" s="102">
        <f t="shared" si="19"/>
        <v>0</v>
      </c>
      <c r="U152" s="102">
        <f t="shared" si="20"/>
        <v>0</v>
      </c>
    </row>
    <row r="153" spans="1:21" ht="25.5" x14ac:dyDescent="0.25">
      <c r="A153" s="102" t="s">
        <v>113</v>
      </c>
      <c r="B153" s="97" t="s">
        <v>125</v>
      </c>
      <c r="C153" s="98" t="s">
        <v>326</v>
      </c>
      <c r="D153" s="98">
        <v>1</v>
      </c>
      <c r="E153" s="99"/>
      <c r="F153" s="99"/>
      <c r="G153" s="99" t="str">
        <f t="shared" si="15"/>
        <v/>
      </c>
      <c r="H153" s="100" t="str">
        <f>IF(ISBLANK(F153),"",IFERROR(VLOOKUP(F153,[1]REgaReportesMultiples!$A$2:$M$350,6,FALSE),""))</f>
        <v/>
      </c>
      <c r="I153" s="100" t="str">
        <f>IF(ISBLANK(F153),"",IFERROR(VLOOKUP(F153,[1]REgaReportesMultiples!$A$2:$M$350,9,FALSE),""))</f>
        <v/>
      </c>
      <c r="J153" s="102" t="str">
        <f t="shared" si="16"/>
        <v/>
      </c>
      <c r="K153" s="101" t="str">
        <f>IF(ISBLANK(F153),"",IFERROR(VLOOKUP(F153,[2]REgaReportesMultiples!$A$2:$M$350,6,FALSE),""))</f>
        <v/>
      </c>
      <c r="L153" s="101" t="str">
        <f>IF(ISBLANK(F153),"",IFERROR(VLOOKUP(F153,[2]REgaReportesMultiples!$A$2:$M$350,9,FALSE),""))</f>
        <v/>
      </c>
      <c r="M153" s="102" t="str">
        <f t="shared" si="14"/>
        <v/>
      </c>
      <c r="N153" s="101" t="str">
        <f>IF(ISBLANK(F153),"",IF(ISERROR(VLOOKUP(F153,[3]REgaReportesMultiples!$A$2:$M$350,4,FALSE)),"",VLOOKUP(F153,[3]REgaReportesMultiples!$A$2:$M$350,4,FALSE)))</f>
        <v/>
      </c>
      <c r="O153" s="100" t="s">
        <v>383</v>
      </c>
      <c r="P153" s="102"/>
      <c r="Q153" s="102"/>
      <c r="R153" s="102"/>
      <c r="S153" s="102">
        <f t="shared" si="18"/>
        <v>0</v>
      </c>
      <c r="T153" s="102">
        <f t="shared" si="19"/>
        <v>0</v>
      </c>
      <c r="U153" s="102">
        <f t="shared" si="20"/>
        <v>0</v>
      </c>
    </row>
    <row r="154" spans="1:21" ht="38.25" x14ac:dyDescent="0.25">
      <c r="A154" s="102" t="s">
        <v>113</v>
      </c>
      <c r="B154" s="97" t="s">
        <v>125</v>
      </c>
      <c r="C154" s="98" t="s">
        <v>327</v>
      </c>
      <c r="D154" s="98">
        <v>1</v>
      </c>
      <c r="E154" s="99"/>
      <c r="F154" s="128" t="s">
        <v>144</v>
      </c>
      <c r="G154" s="99" t="str">
        <f t="shared" si="15"/>
        <v>SI</v>
      </c>
      <c r="H154" s="100">
        <f>IF(ISBLANK(F154),"",IFERROR(VLOOKUP(F154,[1]REgaReportesMultiples!$A$2:$M$350,6,FALSE),""))</f>
        <v>872919.87</v>
      </c>
      <c r="I154" s="100">
        <f>IF(ISBLANK(F154),"",IFERROR(VLOOKUP(F154,[1]REgaReportesMultiples!$A$2:$M$350,9,FALSE),""))</f>
        <v>42000</v>
      </c>
      <c r="J154" s="102" t="str">
        <f t="shared" si="16"/>
        <v/>
      </c>
      <c r="K154" s="101">
        <f>IF(ISBLANK(F154),"",IFERROR(VLOOKUP(F154,[2]REgaReportesMultiples!$A$2:$M$350,6,FALSE),""))</f>
        <v>0</v>
      </c>
      <c r="L154" s="101">
        <f>IF(ISBLANK(F154),"",IFERROR(VLOOKUP(F154,[2]REgaReportesMultiples!$A$2:$M$350,9,FALSE),""))</f>
        <v>0</v>
      </c>
      <c r="M154" s="102" t="str">
        <f t="shared" si="14"/>
        <v>SI</v>
      </c>
      <c r="N154" s="101">
        <f>IF(ISBLANK(F154),"",IF(ISERROR(VLOOKUP(F154,[3]REgaReportesMultiples!$A$2:$M$350,4,FALSE)),"",VLOOKUP(F154,[3]REgaReportesMultiples!$A$2:$M$350,4,FALSE)))</f>
        <v>1000</v>
      </c>
      <c r="O154" s="100" t="s">
        <v>382</v>
      </c>
      <c r="P154" s="102"/>
      <c r="Q154" s="102"/>
      <c r="R154" s="102"/>
      <c r="S154" s="102">
        <f t="shared" si="18"/>
        <v>1</v>
      </c>
      <c r="T154" s="102">
        <f t="shared" si="19"/>
        <v>0</v>
      </c>
      <c r="U154" s="102">
        <f t="shared" si="20"/>
        <v>1</v>
      </c>
    </row>
    <row r="155" spans="1:21" ht="38.25" x14ac:dyDescent="0.25">
      <c r="A155" s="102" t="s">
        <v>113</v>
      </c>
      <c r="B155" s="97" t="s">
        <v>125</v>
      </c>
      <c r="C155" s="98" t="s">
        <v>327</v>
      </c>
      <c r="D155" s="98"/>
      <c r="E155" s="99"/>
      <c r="F155" s="128" t="s">
        <v>145</v>
      </c>
      <c r="G155" s="99" t="str">
        <f t="shared" si="15"/>
        <v>SI</v>
      </c>
      <c r="H155" s="100">
        <f>IF(ISBLANK(F155),"",IFERROR(VLOOKUP(F155,[1]REgaReportesMultiples!$A$2:$M$350,6,FALSE),""))</f>
        <v>1810862</v>
      </c>
      <c r="I155" s="100">
        <f>IF(ISBLANK(F155),"",IFERROR(VLOOKUP(F155,[1]REgaReportesMultiples!$A$2:$M$350,9,FALSE),""))</f>
        <v>329900</v>
      </c>
      <c r="J155" s="102" t="str">
        <f t="shared" si="16"/>
        <v>SI</v>
      </c>
      <c r="K155" s="101">
        <f>IF(ISBLANK(F155),"",IFERROR(VLOOKUP(F155,[2]REgaReportesMultiples!$A$2:$M$350,6,FALSE),""))</f>
        <v>3358999.9</v>
      </c>
      <c r="L155" s="101">
        <f>IF(ISBLANK(F155),"",IFERROR(VLOOKUP(F155,[2]REgaReportesMultiples!$A$2:$M$350,9,FALSE),""))</f>
        <v>3358202.5</v>
      </c>
      <c r="M155" s="102" t="str">
        <f t="shared" si="14"/>
        <v>SI</v>
      </c>
      <c r="N155" s="101">
        <f>IF(ISBLANK(F155),"",IF(ISERROR(VLOOKUP(F155,[3]REgaReportesMultiples!$A$2:$M$350,4,FALSE)),"",VLOOKUP(F155,[3]REgaReportesMultiples!$A$2:$M$350,4,FALSE)))</f>
        <v>1525363</v>
      </c>
      <c r="O155" s="100" t="str">
        <f t="shared" si="17"/>
        <v>CUMPLIDO</v>
      </c>
      <c r="P155" s="102"/>
      <c r="Q155" s="102"/>
      <c r="R155" s="102"/>
      <c r="S155" s="102">
        <f t="shared" si="18"/>
        <v>1</v>
      </c>
      <c r="T155" s="102">
        <f t="shared" si="19"/>
        <v>1</v>
      </c>
      <c r="U155" s="102">
        <f t="shared" si="20"/>
        <v>1</v>
      </c>
    </row>
    <row r="156" spans="1:21" ht="38.25" x14ac:dyDescent="0.25">
      <c r="A156" s="102" t="s">
        <v>113</v>
      </c>
      <c r="B156" s="97" t="s">
        <v>125</v>
      </c>
      <c r="C156" s="98" t="s">
        <v>327</v>
      </c>
      <c r="D156" s="98"/>
      <c r="E156" s="99"/>
      <c r="F156" s="128" t="s">
        <v>146</v>
      </c>
      <c r="G156" s="99" t="str">
        <f t="shared" si="15"/>
        <v/>
      </c>
      <c r="H156" s="100">
        <f>IF(ISBLANK(F156),"",IFERROR(VLOOKUP(F156,[1]REgaReportesMultiples!$A$2:$M$350,6,FALSE),""))</f>
        <v>0</v>
      </c>
      <c r="I156" s="100">
        <f>IF(ISBLANK(F156),"",IFERROR(VLOOKUP(F156,[1]REgaReportesMultiples!$A$2:$M$350,9,FALSE),""))</f>
        <v>0</v>
      </c>
      <c r="J156" s="102" t="str">
        <f t="shared" si="16"/>
        <v/>
      </c>
      <c r="K156" s="101">
        <f>IF(ISBLANK(F156),"",IFERROR(VLOOKUP(F156,[2]REgaReportesMultiples!$A$2:$M$350,6,FALSE),""))</f>
        <v>0</v>
      </c>
      <c r="L156" s="101">
        <f>IF(ISBLANK(F156),"",IFERROR(VLOOKUP(F156,[2]REgaReportesMultiples!$A$2:$M$350,9,FALSE),""))</f>
        <v>0</v>
      </c>
      <c r="M156" s="102" t="str">
        <f t="shared" si="14"/>
        <v>SI</v>
      </c>
      <c r="N156" s="101">
        <f>IF(ISBLANK(F156),"",IF(ISERROR(VLOOKUP(F156,[3]REgaReportesMultiples!$A$2:$M$350,4,FALSE)),"",VLOOKUP(F156,[3]REgaReportesMultiples!$A$2:$M$350,4,FALSE)))</f>
        <v>2110000</v>
      </c>
      <c r="O156" s="100" t="s">
        <v>383</v>
      </c>
      <c r="P156" s="102"/>
      <c r="Q156" s="102"/>
      <c r="R156" s="102"/>
      <c r="S156" s="102">
        <f t="shared" si="18"/>
        <v>0</v>
      </c>
      <c r="T156" s="102">
        <f t="shared" si="19"/>
        <v>0</v>
      </c>
      <c r="U156" s="102">
        <f t="shared" si="20"/>
        <v>1</v>
      </c>
    </row>
    <row r="157" spans="1:21" ht="38.25" x14ac:dyDescent="0.25">
      <c r="A157" s="102" t="s">
        <v>113</v>
      </c>
      <c r="B157" s="97" t="s">
        <v>125</v>
      </c>
      <c r="C157" s="98" t="s">
        <v>327</v>
      </c>
      <c r="D157" s="98"/>
      <c r="E157" s="99"/>
      <c r="F157" s="128" t="s">
        <v>147</v>
      </c>
      <c r="G157" s="99" t="str">
        <f t="shared" si="15"/>
        <v>SI</v>
      </c>
      <c r="H157" s="100">
        <f>IF(ISBLANK(F157),"",IFERROR(VLOOKUP(F157,[1]REgaReportesMultiples!$A$2:$M$350,6,FALSE),""))</f>
        <v>1465000</v>
      </c>
      <c r="I157" s="100">
        <f>IF(ISBLANK(F157),"",IFERROR(VLOOKUP(F157,[1]REgaReportesMultiples!$A$2:$M$350,9,FALSE),""))</f>
        <v>249832.64</v>
      </c>
      <c r="J157" s="102" t="str">
        <f t="shared" si="16"/>
        <v>SI</v>
      </c>
      <c r="K157" s="101">
        <f>IF(ISBLANK(F157),"",IFERROR(VLOOKUP(F157,[2]REgaReportesMultiples!$A$2:$M$350,6,FALSE),""))</f>
        <v>3256683.36</v>
      </c>
      <c r="L157" s="101">
        <f>IF(ISBLANK(F157),"",IFERROR(VLOOKUP(F157,[2]REgaReportesMultiples!$A$2:$M$350,9,FALSE),""))</f>
        <v>3179233.82</v>
      </c>
      <c r="M157" s="102" t="str">
        <f t="shared" si="14"/>
        <v>SI</v>
      </c>
      <c r="N157" s="101">
        <f>IF(ISBLANK(F157),"",IF(ISERROR(VLOOKUP(F157,[3]REgaReportesMultiples!$A$2:$M$350,4,FALSE)),"",VLOOKUP(F157,[3]REgaReportesMultiples!$A$2:$M$350,4,FALSE)))</f>
        <v>1393484</v>
      </c>
      <c r="O157" s="100" t="str">
        <f t="shared" si="17"/>
        <v>CUMPLIDO</v>
      </c>
      <c r="P157" s="102"/>
      <c r="Q157" s="102"/>
      <c r="R157" s="102"/>
      <c r="S157" s="102">
        <f t="shared" si="18"/>
        <v>1</v>
      </c>
      <c r="T157" s="102">
        <f t="shared" si="19"/>
        <v>1</v>
      </c>
      <c r="U157" s="102">
        <f t="shared" si="20"/>
        <v>1</v>
      </c>
    </row>
    <row r="158" spans="1:21" ht="38.25" x14ac:dyDescent="0.25">
      <c r="A158" s="102" t="s">
        <v>113</v>
      </c>
      <c r="B158" s="97" t="s">
        <v>125</v>
      </c>
      <c r="C158" s="98" t="s">
        <v>327</v>
      </c>
      <c r="D158" s="98"/>
      <c r="E158" s="99"/>
      <c r="F158" s="128" t="s">
        <v>148</v>
      </c>
      <c r="G158" s="99" t="str">
        <f t="shared" si="15"/>
        <v>SI</v>
      </c>
      <c r="H158" s="100">
        <f>IF(ISBLANK(F158),"",IFERROR(VLOOKUP(F158,[1]REgaReportesMultiples!$A$2:$M$350,6,FALSE),""))</f>
        <v>1502977.5</v>
      </c>
      <c r="I158" s="100">
        <f>IF(ISBLANK(F158),"",IFERROR(VLOOKUP(F158,[1]REgaReportesMultiples!$A$2:$M$350,9,FALSE),""))</f>
        <v>1446622.22</v>
      </c>
      <c r="J158" s="102" t="str">
        <f t="shared" si="16"/>
        <v>SI</v>
      </c>
      <c r="K158" s="101">
        <f>IF(ISBLANK(F158),"",IFERROR(VLOOKUP(F158,[2]REgaReportesMultiples!$A$2:$M$350,6,FALSE),""))</f>
        <v>976432.5</v>
      </c>
      <c r="L158" s="101">
        <f>IF(ISBLANK(F158),"",IFERROR(VLOOKUP(F158,[2]REgaReportesMultiples!$A$2:$M$350,9,FALSE),""))</f>
        <v>952478.1</v>
      </c>
      <c r="M158" s="102" t="str">
        <f t="shared" si="14"/>
        <v>SI</v>
      </c>
      <c r="N158" s="101">
        <f>IF(ISBLANK(F158),"",IF(ISERROR(VLOOKUP(F158,[3]REgaReportesMultiples!$A$2:$M$350,4,FALSE)),"",VLOOKUP(F158,[3]REgaReportesMultiples!$A$2:$M$350,4,FALSE)))</f>
        <v>1720605</v>
      </c>
      <c r="O158" s="100" t="str">
        <f t="shared" si="17"/>
        <v>CUMPLIDO</v>
      </c>
      <c r="P158" s="102"/>
      <c r="Q158" s="102"/>
      <c r="R158" s="102"/>
      <c r="S158" s="102">
        <f t="shared" si="18"/>
        <v>1</v>
      </c>
      <c r="T158" s="102">
        <f t="shared" si="19"/>
        <v>1</v>
      </c>
      <c r="U158" s="102">
        <f t="shared" si="20"/>
        <v>1</v>
      </c>
    </row>
    <row r="159" spans="1:21" ht="38.25" x14ac:dyDescent="0.25">
      <c r="A159" s="102" t="s">
        <v>113</v>
      </c>
      <c r="B159" s="97" t="s">
        <v>125</v>
      </c>
      <c r="C159" s="98" t="s">
        <v>327</v>
      </c>
      <c r="D159" s="98"/>
      <c r="E159" s="99"/>
      <c r="F159" s="128" t="s">
        <v>149</v>
      </c>
      <c r="G159" s="99" t="str">
        <f t="shared" si="15"/>
        <v/>
      </c>
      <c r="H159" s="100" t="str">
        <f>IF(ISBLANK(F159),"",IFERROR(VLOOKUP(F159,[1]REgaReportesMultiples!$A$2:$M$350,6,FALSE),""))</f>
        <v/>
      </c>
      <c r="I159" s="100" t="str">
        <f>IF(ISBLANK(F159),"",IFERROR(VLOOKUP(F159,[1]REgaReportesMultiples!$A$2:$M$350,9,FALSE),""))</f>
        <v/>
      </c>
      <c r="J159" s="102" t="str">
        <f t="shared" si="16"/>
        <v/>
      </c>
      <c r="K159" s="101">
        <f>IF(ISBLANK(F159),"",IFERROR(VLOOKUP(F159,[2]REgaReportesMultiples!$A$2:$M$350,6,FALSE),""))</f>
        <v>0</v>
      </c>
      <c r="L159" s="101">
        <f>IF(ISBLANK(F159),"",IFERROR(VLOOKUP(F159,[2]REgaReportesMultiples!$A$2:$M$350,9,FALSE),""))</f>
        <v>0</v>
      </c>
      <c r="M159" s="102" t="str">
        <f t="shared" si="14"/>
        <v>SI</v>
      </c>
      <c r="N159" s="101">
        <f>IF(ISBLANK(F159),"",IF(ISERROR(VLOOKUP(F159,[3]REgaReportesMultiples!$A$2:$M$350,4,FALSE)),"",VLOOKUP(F159,[3]REgaReportesMultiples!$A$2:$M$350,4,FALSE)))</f>
        <v>2017977</v>
      </c>
      <c r="O159" s="100" t="s">
        <v>382</v>
      </c>
      <c r="P159" s="102"/>
      <c r="Q159" s="102"/>
      <c r="R159" s="102"/>
      <c r="S159" s="102">
        <f t="shared" si="18"/>
        <v>0</v>
      </c>
      <c r="T159" s="102">
        <f t="shared" si="19"/>
        <v>0</v>
      </c>
      <c r="U159" s="102">
        <f t="shared" si="20"/>
        <v>1</v>
      </c>
    </row>
    <row r="160" spans="1:21" ht="38.25" x14ac:dyDescent="0.25">
      <c r="A160" s="102" t="s">
        <v>113</v>
      </c>
      <c r="B160" s="97" t="s">
        <v>125</v>
      </c>
      <c r="C160" s="98" t="s">
        <v>327</v>
      </c>
      <c r="D160" s="98"/>
      <c r="E160" s="99"/>
      <c r="F160" s="128" t="s">
        <v>150</v>
      </c>
      <c r="G160" s="99" t="str">
        <f t="shared" si="15"/>
        <v/>
      </c>
      <c r="H160" s="100" t="str">
        <f>IF(ISBLANK(F160),"",IFERROR(VLOOKUP(F160,[1]REgaReportesMultiples!$A$2:$M$350,6,FALSE),""))</f>
        <v/>
      </c>
      <c r="I160" s="100" t="str">
        <f>IF(ISBLANK(F160),"",IFERROR(VLOOKUP(F160,[1]REgaReportesMultiples!$A$2:$M$350,9,FALSE),""))</f>
        <v/>
      </c>
      <c r="J160" s="102" t="str">
        <f t="shared" si="16"/>
        <v/>
      </c>
      <c r="K160" s="101">
        <f>IF(ISBLANK(F160),"",IFERROR(VLOOKUP(F160,[2]REgaReportesMultiples!$A$2:$M$350,6,FALSE),""))</f>
        <v>0</v>
      </c>
      <c r="L160" s="101">
        <f>IF(ISBLANK(F160),"",IFERROR(VLOOKUP(F160,[2]REgaReportesMultiples!$A$2:$M$350,9,FALSE),""))</f>
        <v>0</v>
      </c>
      <c r="M160" s="102" t="str">
        <f t="shared" si="14"/>
        <v>SI</v>
      </c>
      <c r="N160" s="101">
        <f>IF(ISBLANK(F160),"",IF(ISERROR(VLOOKUP(F160,[3]REgaReportesMultiples!$A$2:$M$350,4,FALSE)),"",VLOOKUP(F160,[3]REgaReportesMultiples!$A$2:$M$350,4,FALSE)))</f>
        <v>3000</v>
      </c>
      <c r="O160" s="100" t="s">
        <v>382</v>
      </c>
      <c r="P160" s="102"/>
      <c r="Q160" s="102"/>
      <c r="R160" s="102"/>
      <c r="S160" s="102">
        <f t="shared" si="18"/>
        <v>0</v>
      </c>
      <c r="T160" s="102">
        <f t="shared" si="19"/>
        <v>0</v>
      </c>
      <c r="U160" s="102">
        <f t="shared" si="20"/>
        <v>1</v>
      </c>
    </row>
    <row r="161" spans="1:21" ht="38.25" x14ac:dyDescent="0.25">
      <c r="A161" s="102" t="s">
        <v>113</v>
      </c>
      <c r="B161" s="97" t="s">
        <v>125</v>
      </c>
      <c r="C161" s="98" t="s">
        <v>327</v>
      </c>
      <c r="D161" s="98"/>
      <c r="E161" s="99"/>
      <c r="F161" s="128" t="s">
        <v>151</v>
      </c>
      <c r="G161" s="99" t="str">
        <f t="shared" si="15"/>
        <v/>
      </c>
      <c r="H161" s="100" t="str">
        <f>IF(ISBLANK(F161),"",IFERROR(VLOOKUP(F161,[1]REgaReportesMultiples!$A$2:$M$350,6,FALSE),""))</f>
        <v/>
      </c>
      <c r="I161" s="100" t="str">
        <f>IF(ISBLANK(F161),"",IFERROR(VLOOKUP(F161,[1]REgaReportesMultiples!$A$2:$M$350,9,FALSE),""))</f>
        <v/>
      </c>
      <c r="J161" s="102" t="str">
        <f t="shared" si="16"/>
        <v/>
      </c>
      <c r="K161" s="101">
        <f>IF(ISBLANK(F161),"",IFERROR(VLOOKUP(F161,[2]REgaReportesMultiples!$A$2:$M$350,6,FALSE),""))</f>
        <v>0</v>
      </c>
      <c r="L161" s="101">
        <f>IF(ISBLANK(F161),"",IFERROR(VLOOKUP(F161,[2]REgaReportesMultiples!$A$2:$M$350,9,FALSE),""))</f>
        <v>0</v>
      </c>
      <c r="M161" s="102" t="str">
        <f t="shared" si="14"/>
        <v>SI</v>
      </c>
      <c r="N161" s="101">
        <f>IF(ISBLANK(F161),"",IF(ISERROR(VLOOKUP(F161,[3]REgaReportesMultiples!$A$2:$M$350,4,FALSE)),"",VLOOKUP(F161,[3]REgaReportesMultiples!$A$2:$M$350,4,FALSE)))</f>
        <v>2227073</v>
      </c>
      <c r="O161" s="100" t="s">
        <v>382</v>
      </c>
      <c r="P161" s="102"/>
      <c r="Q161" s="102"/>
      <c r="R161" s="102"/>
      <c r="S161" s="102">
        <f t="shared" si="18"/>
        <v>0</v>
      </c>
      <c r="T161" s="102">
        <f t="shared" si="19"/>
        <v>0</v>
      </c>
      <c r="U161" s="102">
        <f t="shared" si="20"/>
        <v>1</v>
      </c>
    </row>
    <row r="162" spans="1:21" ht="51" x14ac:dyDescent="0.25">
      <c r="A162" s="102" t="s">
        <v>113</v>
      </c>
      <c r="B162" s="97" t="s">
        <v>125</v>
      </c>
      <c r="C162" s="98" t="s">
        <v>328</v>
      </c>
      <c r="D162" s="98">
        <v>1</v>
      </c>
      <c r="E162" s="99"/>
      <c r="F162" s="99" t="s">
        <v>142</v>
      </c>
      <c r="G162" s="99" t="str">
        <f t="shared" si="15"/>
        <v>SI</v>
      </c>
      <c r="H162" s="100">
        <f>IF(ISBLANK(F162),"",IFERROR(VLOOKUP(F162,[1]REgaReportesMultiples!$A$2:$M$350,6,FALSE),""))</f>
        <v>149472.20000000001</v>
      </c>
      <c r="I162" s="100">
        <f>IF(ISBLANK(F162),"",IFERROR(VLOOKUP(F162,[1]REgaReportesMultiples!$A$2:$M$350,9,FALSE),""))</f>
        <v>144978.14000000001</v>
      </c>
      <c r="J162" s="102" t="str">
        <f t="shared" si="16"/>
        <v>SI</v>
      </c>
      <c r="K162" s="101">
        <f>IF(ISBLANK(F162),"",IFERROR(VLOOKUP(F162,[2]REgaReportesMultiples!$A$2:$M$350,6,FALSE),""))</f>
        <v>94755.98</v>
      </c>
      <c r="L162" s="101">
        <f>IF(ISBLANK(F162),"",IFERROR(VLOOKUP(F162,[2]REgaReportesMultiples!$A$2:$M$350,9,FALSE),""))</f>
        <v>93364.02</v>
      </c>
      <c r="M162" s="102" t="str">
        <f t="shared" si="14"/>
        <v/>
      </c>
      <c r="N162" s="101" t="str">
        <f>IF(ISBLANK(F162),"",IF(ISERROR(VLOOKUP(F162,[3]REgaReportesMultiples!$A$2:$M$350,4,FALSE)),"",VLOOKUP(F162,[3]REgaReportesMultiples!$A$2:$M$350,4,FALSE)))</f>
        <v/>
      </c>
      <c r="O162" s="100" t="str">
        <f t="shared" si="17"/>
        <v>CUMPLIDO</v>
      </c>
      <c r="P162" s="102"/>
      <c r="Q162" s="102"/>
      <c r="R162" s="102"/>
      <c r="S162" s="102">
        <f t="shared" si="18"/>
        <v>1</v>
      </c>
      <c r="T162" s="102">
        <f t="shared" si="19"/>
        <v>1</v>
      </c>
      <c r="U162" s="102">
        <f t="shared" si="20"/>
        <v>0</v>
      </c>
    </row>
    <row r="163" spans="1:21" ht="38.25" x14ac:dyDescent="0.25">
      <c r="A163" s="102" t="s">
        <v>113</v>
      </c>
      <c r="B163" s="97" t="s">
        <v>125</v>
      </c>
      <c r="C163" s="98" t="s">
        <v>329</v>
      </c>
      <c r="D163" s="98">
        <v>1</v>
      </c>
      <c r="E163" s="99"/>
      <c r="F163" s="99" t="s">
        <v>153</v>
      </c>
      <c r="G163" s="99" t="str">
        <f t="shared" si="15"/>
        <v>SI</v>
      </c>
      <c r="H163" s="100">
        <f>IF(ISBLANK(F163),"",IFERROR(VLOOKUP(F163,[1]REgaReportesMultiples!$A$2:$M$350,6,FALSE),""))</f>
        <v>4059841.44</v>
      </c>
      <c r="I163" s="100">
        <f>IF(ISBLANK(F163),"",IFERROR(VLOOKUP(F163,[1]REgaReportesMultiples!$A$2:$M$350,9,FALSE),""))</f>
        <v>3942825.51</v>
      </c>
      <c r="J163" s="102" t="str">
        <f t="shared" si="16"/>
        <v>SI</v>
      </c>
      <c r="K163" s="101">
        <f>IF(ISBLANK(F163),"",IFERROR(VLOOKUP(F163,[2]REgaReportesMultiples!$A$2:$M$350,6,FALSE),""))</f>
        <v>1892365</v>
      </c>
      <c r="L163" s="101">
        <f>IF(ISBLANK(F163),"",IFERROR(VLOOKUP(F163,[2]REgaReportesMultiples!$A$2:$M$350,9,FALSE),""))</f>
        <v>1836302.76</v>
      </c>
      <c r="M163" s="102" t="str">
        <f t="shared" si="14"/>
        <v/>
      </c>
      <c r="N163" s="101" t="str">
        <f>IF(ISBLANK(F163),"",IF(ISERROR(VLOOKUP(F163,[3]REgaReportesMultiples!$A$2:$M$350,4,FALSE)),"",VLOOKUP(F163,[3]REgaReportesMultiples!$A$2:$M$350,4,FALSE)))</f>
        <v/>
      </c>
      <c r="O163" s="100" t="str">
        <f t="shared" si="17"/>
        <v>CUMPLIDO</v>
      </c>
      <c r="P163" s="102"/>
      <c r="Q163" s="102"/>
      <c r="R163" s="102"/>
      <c r="S163" s="102">
        <f t="shared" si="18"/>
        <v>1</v>
      </c>
      <c r="T163" s="102">
        <f t="shared" si="19"/>
        <v>1</v>
      </c>
      <c r="U163" s="102">
        <f t="shared" si="20"/>
        <v>0</v>
      </c>
    </row>
    <row r="164" spans="1:21" ht="38.25" x14ac:dyDescent="0.25">
      <c r="A164" s="102" t="s">
        <v>113</v>
      </c>
      <c r="B164" s="97" t="s">
        <v>125</v>
      </c>
      <c r="C164" s="98" t="s">
        <v>330</v>
      </c>
      <c r="D164" s="98">
        <v>1</v>
      </c>
      <c r="E164" s="99"/>
      <c r="F164" s="99" t="s">
        <v>152</v>
      </c>
      <c r="G164" s="99" t="str">
        <f t="shared" si="15"/>
        <v/>
      </c>
      <c r="H164" s="100" t="str">
        <f>IF(ISBLANK(F164),"",IFERROR(VLOOKUP(F164,[1]REgaReportesMultiples!$A$2:$M$350,6,FALSE),""))</f>
        <v/>
      </c>
      <c r="I164" s="100" t="str">
        <f>IF(ISBLANK(F164),"",IFERROR(VLOOKUP(F164,[1]REgaReportesMultiples!$A$2:$M$350,9,FALSE),""))</f>
        <v/>
      </c>
      <c r="J164" s="102" t="str">
        <f t="shared" si="16"/>
        <v/>
      </c>
      <c r="K164" s="101" t="str">
        <f>IF(ISBLANK(F164),"",IFERROR(VLOOKUP(F164,[2]REgaReportesMultiples!$A$2:$M$350,6,FALSE),""))</f>
        <v/>
      </c>
      <c r="L164" s="101" t="str">
        <f>IF(ISBLANK(F164),"",IFERROR(VLOOKUP(F164,[2]REgaReportesMultiples!$A$2:$M$350,9,FALSE),""))</f>
        <v/>
      </c>
      <c r="M164" s="102" t="str">
        <f t="shared" si="14"/>
        <v>SI</v>
      </c>
      <c r="N164" s="101">
        <f>IF(ISBLANK(F164),"",IF(ISERROR(VLOOKUP(F164,[3]REgaReportesMultiples!$A$2:$M$350,4,FALSE)),"",VLOOKUP(F164,[3]REgaReportesMultiples!$A$2:$M$350,4,FALSE)))</f>
        <v>1990723</v>
      </c>
      <c r="O164" s="100" t="s">
        <v>382</v>
      </c>
      <c r="P164" s="102"/>
      <c r="Q164" s="102"/>
      <c r="R164" s="102"/>
      <c r="S164" s="102">
        <f t="shared" si="18"/>
        <v>0</v>
      </c>
      <c r="T164" s="102">
        <f t="shared" si="19"/>
        <v>0</v>
      </c>
      <c r="U164" s="102">
        <f t="shared" si="20"/>
        <v>1</v>
      </c>
    </row>
    <row r="165" spans="1:21" ht="25.5" x14ac:dyDescent="0.25">
      <c r="A165" s="102" t="s">
        <v>113</v>
      </c>
      <c r="B165" s="97" t="s">
        <v>125</v>
      </c>
      <c r="C165" s="98" t="s">
        <v>331</v>
      </c>
      <c r="D165" s="98">
        <v>1</v>
      </c>
      <c r="E165" s="99"/>
      <c r="F165" s="99"/>
      <c r="G165" s="99" t="str">
        <f t="shared" si="15"/>
        <v/>
      </c>
      <c r="H165" s="100" t="str">
        <f>IF(ISBLANK(F165),"",IFERROR(VLOOKUP(F165,[1]REgaReportesMultiples!$A$2:$M$350,6,FALSE),""))</f>
        <v/>
      </c>
      <c r="I165" s="100" t="str">
        <f>IF(ISBLANK(F165),"",IFERROR(VLOOKUP(F165,[1]REgaReportesMultiples!$A$2:$M$350,9,FALSE),""))</f>
        <v/>
      </c>
      <c r="J165" s="102" t="str">
        <f t="shared" si="16"/>
        <v/>
      </c>
      <c r="K165" s="101" t="str">
        <f>IF(ISBLANK(F165),"",IFERROR(VLOOKUP(F165,[2]REgaReportesMultiples!$A$2:$M$350,6,FALSE),""))</f>
        <v/>
      </c>
      <c r="L165" s="101" t="str">
        <f>IF(ISBLANK(F165),"",IFERROR(VLOOKUP(F165,[2]REgaReportesMultiples!$A$2:$M$350,9,FALSE),""))</f>
        <v/>
      </c>
      <c r="M165" s="102" t="str">
        <f t="shared" si="14"/>
        <v/>
      </c>
      <c r="N165" s="101" t="str">
        <f>IF(ISBLANK(F165),"",IF(ISERROR(VLOOKUP(F165,[3]REgaReportesMultiples!$A$2:$M$350,4,FALSE)),"",VLOOKUP(F165,[3]REgaReportesMultiples!$A$2:$M$350,4,FALSE)))</f>
        <v/>
      </c>
      <c r="O165" s="100" t="s">
        <v>383</v>
      </c>
      <c r="P165" s="102"/>
      <c r="Q165" s="102"/>
      <c r="R165" s="102"/>
      <c r="S165" s="102">
        <f t="shared" si="18"/>
        <v>0</v>
      </c>
      <c r="T165" s="102">
        <f t="shared" si="19"/>
        <v>0</v>
      </c>
      <c r="U165" s="102">
        <f t="shared" si="20"/>
        <v>0</v>
      </c>
    </row>
    <row r="166" spans="1:21" ht="25.5" x14ac:dyDescent="0.25">
      <c r="A166" s="102" t="s">
        <v>113</v>
      </c>
      <c r="B166" s="97" t="s">
        <v>125</v>
      </c>
      <c r="C166" s="98" t="s">
        <v>332</v>
      </c>
      <c r="D166" s="98">
        <v>1</v>
      </c>
      <c r="E166" s="99"/>
      <c r="F166" s="99"/>
      <c r="G166" s="99" t="str">
        <f t="shared" si="15"/>
        <v/>
      </c>
      <c r="H166" s="100" t="str">
        <f>IF(ISBLANK(F166),"",IFERROR(VLOOKUP(F166,[1]REgaReportesMultiples!$A$2:$M$350,6,FALSE),""))</f>
        <v/>
      </c>
      <c r="I166" s="100" t="str">
        <f>IF(ISBLANK(F166),"",IFERROR(VLOOKUP(F166,[1]REgaReportesMultiples!$A$2:$M$350,9,FALSE),""))</f>
        <v/>
      </c>
      <c r="J166" s="102" t="str">
        <f t="shared" si="16"/>
        <v/>
      </c>
      <c r="K166" s="101" t="str">
        <f>IF(ISBLANK(F166),"",IFERROR(VLOOKUP(F166,[2]REgaReportesMultiples!$A$2:$M$350,6,FALSE),""))</f>
        <v/>
      </c>
      <c r="L166" s="101" t="str">
        <f>IF(ISBLANK(F166),"",IFERROR(VLOOKUP(F166,[2]REgaReportesMultiples!$A$2:$M$350,9,FALSE),""))</f>
        <v/>
      </c>
      <c r="M166" s="102" t="str">
        <f t="shared" si="14"/>
        <v/>
      </c>
      <c r="N166" s="101" t="str">
        <f>IF(ISBLANK(F166),"",IF(ISERROR(VLOOKUP(F166,[3]REgaReportesMultiples!$A$2:$M$350,4,FALSE)),"",VLOOKUP(F166,[3]REgaReportesMultiples!$A$2:$M$350,4,FALSE)))</f>
        <v/>
      </c>
      <c r="O166" s="100" t="s">
        <v>383</v>
      </c>
      <c r="P166" s="102"/>
      <c r="Q166" s="102"/>
      <c r="R166" s="102"/>
      <c r="S166" s="102">
        <f t="shared" si="18"/>
        <v>0</v>
      </c>
      <c r="T166" s="102">
        <f t="shared" si="19"/>
        <v>0</v>
      </c>
      <c r="U166" s="102">
        <f t="shared" si="20"/>
        <v>0</v>
      </c>
    </row>
    <row r="167" spans="1:21" ht="25.5" x14ac:dyDescent="0.25">
      <c r="A167" s="102" t="s">
        <v>113</v>
      </c>
      <c r="B167" s="97" t="s">
        <v>125</v>
      </c>
      <c r="C167" s="98" t="s">
        <v>333</v>
      </c>
      <c r="D167" s="98">
        <v>1</v>
      </c>
      <c r="E167" s="99"/>
      <c r="F167" s="99"/>
      <c r="G167" s="99" t="str">
        <f t="shared" si="15"/>
        <v/>
      </c>
      <c r="H167" s="100" t="str">
        <f>IF(ISBLANK(F167),"",IFERROR(VLOOKUP(F167,[1]REgaReportesMultiples!$A$2:$M$350,6,FALSE),""))</f>
        <v/>
      </c>
      <c r="I167" s="100" t="str">
        <f>IF(ISBLANK(F167),"",IFERROR(VLOOKUP(F167,[1]REgaReportesMultiples!$A$2:$M$350,9,FALSE),""))</f>
        <v/>
      </c>
      <c r="J167" s="102" t="str">
        <f t="shared" si="16"/>
        <v/>
      </c>
      <c r="K167" s="101" t="str">
        <f>IF(ISBLANK(F167),"",IFERROR(VLOOKUP(F167,[2]REgaReportesMultiples!$A$2:$M$350,6,FALSE),""))</f>
        <v/>
      </c>
      <c r="L167" s="101" t="str">
        <f>IF(ISBLANK(F167),"",IFERROR(VLOOKUP(F167,[2]REgaReportesMultiples!$A$2:$M$350,9,FALSE),""))</f>
        <v/>
      </c>
      <c r="M167" s="102" t="str">
        <f t="shared" si="14"/>
        <v/>
      </c>
      <c r="N167" s="101" t="str">
        <f>IF(ISBLANK(F167),"",IF(ISERROR(VLOOKUP(F167,[3]REgaReportesMultiples!$A$2:$M$350,4,FALSE)),"",VLOOKUP(F167,[3]REgaReportesMultiples!$A$2:$M$350,4,FALSE)))</f>
        <v/>
      </c>
      <c r="O167" s="100" t="s">
        <v>383</v>
      </c>
      <c r="P167" s="102"/>
      <c r="Q167" s="102"/>
      <c r="R167" s="102"/>
      <c r="S167" s="102">
        <f t="shared" si="18"/>
        <v>0</v>
      </c>
      <c r="T167" s="102">
        <f t="shared" si="19"/>
        <v>0</v>
      </c>
      <c r="U167" s="102">
        <f t="shared" si="20"/>
        <v>0</v>
      </c>
    </row>
    <row r="168" spans="1:21" ht="25.5" x14ac:dyDescent="0.25">
      <c r="A168" s="102" t="s">
        <v>113</v>
      </c>
      <c r="B168" s="97" t="s">
        <v>125</v>
      </c>
      <c r="C168" s="98" t="s">
        <v>334</v>
      </c>
      <c r="D168" s="98">
        <v>1</v>
      </c>
      <c r="E168" s="99"/>
      <c r="F168" s="99"/>
      <c r="G168" s="99" t="str">
        <f t="shared" si="15"/>
        <v/>
      </c>
      <c r="H168" s="100" t="str">
        <f>IF(ISBLANK(F168),"",IFERROR(VLOOKUP(F168,[1]REgaReportesMultiples!$A$2:$M$350,6,FALSE),""))</f>
        <v/>
      </c>
      <c r="I168" s="100" t="str">
        <f>IF(ISBLANK(F168),"",IFERROR(VLOOKUP(F168,[1]REgaReportesMultiples!$A$2:$M$350,9,FALSE),""))</f>
        <v/>
      </c>
      <c r="J168" s="102" t="str">
        <f t="shared" si="16"/>
        <v/>
      </c>
      <c r="K168" s="101" t="str">
        <f>IF(ISBLANK(F168),"",IFERROR(VLOOKUP(F168,[2]REgaReportesMultiples!$A$2:$M$350,6,FALSE),""))</f>
        <v/>
      </c>
      <c r="L168" s="101" t="str">
        <f>IF(ISBLANK(F168),"",IFERROR(VLOOKUP(F168,[2]REgaReportesMultiples!$A$2:$M$350,9,FALSE),""))</f>
        <v/>
      </c>
      <c r="M168" s="102" t="str">
        <f t="shared" si="14"/>
        <v/>
      </c>
      <c r="N168" s="101" t="str">
        <f>IF(ISBLANK(F168),"",IF(ISERROR(VLOOKUP(F168,[3]REgaReportesMultiples!$A$2:$M$350,4,FALSE)),"",VLOOKUP(F168,[3]REgaReportesMultiples!$A$2:$M$350,4,FALSE)))</f>
        <v/>
      </c>
      <c r="O168" s="100" t="s">
        <v>383</v>
      </c>
      <c r="P168" s="102"/>
      <c r="Q168" s="102"/>
      <c r="R168" s="102"/>
      <c r="S168" s="102">
        <f t="shared" si="18"/>
        <v>0</v>
      </c>
      <c r="T168" s="102">
        <f t="shared" si="19"/>
        <v>0</v>
      </c>
      <c r="U168" s="102">
        <f t="shared" si="20"/>
        <v>0</v>
      </c>
    </row>
    <row r="169" spans="1:21" ht="38.25" x14ac:dyDescent="0.25">
      <c r="A169" s="102" t="s">
        <v>113</v>
      </c>
      <c r="B169" s="97" t="s">
        <v>125</v>
      </c>
      <c r="C169" s="98" t="s">
        <v>335</v>
      </c>
      <c r="D169" s="98">
        <v>1</v>
      </c>
      <c r="E169" s="99"/>
      <c r="F169" s="99"/>
      <c r="G169" s="99" t="str">
        <f t="shared" si="15"/>
        <v/>
      </c>
      <c r="H169" s="100" t="str">
        <f>IF(ISBLANK(F169),"",IFERROR(VLOOKUP(F169,[1]REgaReportesMultiples!$A$2:$M$350,6,FALSE),""))</f>
        <v/>
      </c>
      <c r="I169" s="100" t="str">
        <f>IF(ISBLANK(F169),"",IFERROR(VLOOKUP(F169,[1]REgaReportesMultiples!$A$2:$M$350,9,FALSE),""))</f>
        <v/>
      </c>
      <c r="J169" s="102" t="str">
        <f t="shared" si="16"/>
        <v/>
      </c>
      <c r="K169" s="101" t="str">
        <f>IF(ISBLANK(F169),"",IFERROR(VLOOKUP(F169,[2]REgaReportesMultiples!$A$2:$M$350,6,FALSE),""))</f>
        <v/>
      </c>
      <c r="L169" s="101" t="str">
        <f>IF(ISBLANK(F169),"",IFERROR(VLOOKUP(F169,[2]REgaReportesMultiples!$A$2:$M$350,9,FALSE),""))</f>
        <v/>
      </c>
      <c r="M169" s="102" t="str">
        <f t="shared" si="14"/>
        <v/>
      </c>
      <c r="N169" s="101" t="str">
        <f>IF(ISBLANK(F169),"",IF(ISERROR(VLOOKUP(F169,[3]REgaReportesMultiples!$A$2:$M$350,4,FALSE)),"",VLOOKUP(F169,[3]REgaReportesMultiples!$A$2:$M$350,4,FALSE)))</f>
        <v/>
      </c>
      <c r="O169" s="100" t="s">
        <v>383</v>
      </c>
      <c r="P169" s="102"/>
      <c r="Q169" s="102"/>
      <c r="R169" s="102"/>
      <c r="S169" s="102">
        <f t="shared" si="18"/>
        <v>0</v>
      </c>
      <c r="T169" s="102">
        <f t="shared" si="19"/>
        <v>0</v>
      </c>
      <c r="U169" s="102">
        <f t="shared" si="20"/>
        <v>0</v>
      </c>
    </row>
    <row r="170" spans="1:21" ht="25.5" x14ac:dyDescent="0.25">
      <c r="A170" s="102" t="s">
        <v>113</v>
      </c>
      <c r="B170" s="97" t="s">
        <v>125</v>
      </c>
      <c r="C170" s="98" t="s">
        <v>336</v>
      </c>
      <c r="D170" s="98">
        <v>1</v>
      </c>
      <c r="E170" s="99"/>
      <c r="F170" s="99"/>
      <c r="G170" s="99" t="str">
        <f t="shared" si="15"/>
        <v/>
      </c>
      <c r="H170" s="100" t="str">
        <f>IF(ISBLANK(F170),"",IFERROR(VLOOKUP(F170,[1]REgaReportesMultiples!$A$2:$M$350,6,FALSE),""))</f>
        <v/>
      </c>
      <c r="I170" s="100" t="str">
        <f>IF(ISBLANK(F170),"",IFERROR(VLOOKUP(F170,[1]REgaReportesMultiples!$A$2:$M$350,9,FALSE),""))</f>
        <v/>
      </c>
      <c r="J170" s="102" t="str">
        <f t="shared" si="16"/>
        <v/>
      </c>
      <c r="K170" s="101" t="str">
        <f>IF(ISBLANK(F170),"",IFERROR(VLOOKUP(F170,[2]REgaReportesMultiples!$A$2:$M$350,6,FALSE),""))</f>
        <v/>
      </c>
      <c r="L170" s="101" t="str">
        <f>IF(ISBLANK(F170),"",IFERROR(VLOOKUP(F170,[2]REgaReportesMultiples!$A$2:$M$350,9,FALSE),""))</f>
        <v/>
      </c>
      <c r="M170" s="102" t="str">
        <f t="shared" si="14"/>
        <v/>
      </c>
      <c r="N170" s="101" t="str">
        <f>IF(ISBLANK(F170),"",IF(ISERROR(VLOOKUP(F170,[3]REgaReportesMultiples!$A$2:$M$350,4,FALSE)),"",VLOOKUP(F170,[3]REgaReportesMultiples!$A$2:$M$350,4,FALSE)))</f>
        <v/>
      </c>
      <c r="O170" s="100" t="s">
        <v>383</v>
      </c>
      <c r="P170" s="102"/>
      <c r="Q170" s="102"/>
      <c r="R170" s="102"/>
      <c r="S170" s="102">
        <f t="shared" si="18"/>
        <v>0</v>
      </c>
      <c r="T170" s="102">
        <f t="shared" si="19"/>
        <v>0</v>
      </c>
      <c r="U170" s="102">
        <f t="shared" si="20"/>
        <v>0</v>
      </c>
    </row>
    <row r="171" spans="1:21" ht="38.25" x14ac:dyDescent="0.25">
      <c r="A171" s="102" t="s">
        <v>113</v>
      </c>
      <c r="B171" s="97" t="s">
        <v>125</v>
      </c>
      <c r="C171" s="98" t="s">
        <v>337</v>
      </c>
      <c r="D171" s="98">
        <v>1</v>
      </c>
      <c r="E171" s="99"/>
      <c r="F171" s="99"/>
      <c r="G171" s="99" t="str">
        <f t="shared" si="15"/>
        <v/>
      </c>
      <c r="H171" s="100" t="str">
        <f>IF(ISBLANK(F171),"",IFERROR(VLOOKUP(F171,[1]REgaReportesMultiples!$A$2:$M$350,6,FALSE),""))</f>
        <v/>
      </c>
      <c r="I171" s="100" t="str">
        <f>IF(ISBLANK(F171),"",IFERROR(VLOOKUP(F171,[1]REgaReportesMultiples!$A$2:$M$350,9,FALSE),""))</f>
        <v/>
      </c>
      <c r="J171" s="102" t="str">
        <f t="shared" si="16"/>
        <v/>
      </c>
      <c r="K171" s="101" t="str">
        <f>IF(ISBLANK(F171),"",IFERROR(VLOOKUP(F171,[2]REgaReportesMultiples!$A$2:$M$350,6,FALSE),""))</f>
        <v/>
      </c>
      <c r="L171" s="101" t="str">
        <f>IF(ISBLANK(F171),"",IFERROR(VLOOKUP(F171,[2]REgaReportesMultiples!$A$2:$M$350,9,FALSE),""))</f>
        <v/>
      </c>
      <c r="M171" s="102" t="str">
        <f t="shared" si="14"/>
        <v/>
      </c>
      <c r="N171" s="101" t="str">
        <f>IF(ISBLANK(F171),"",IF(ISERROR(VLOOKUP(F171,[3]REgaReportesMultiples!$A$2:$M$350,4,FALSE)),"",VLOOKUP(F171,[3]REgaReportesMultiples!$A$2:$M$350,4,FALSE)))</f>
        <v/>
      </c>
      <c r="O171" s="100" t="s">
        <v>383</v>
      </c>
      <c r="P171" s="102"/>
      <c r="Q171" s="102"/>
      <c r="R171" s="102"/>
      <c r="S171" s="102">
        <f t="shared" si="18"/>
        <v>0</v>
      </c>
      <c r="T171" s="102">
        <f t="shared" si="19"/>
        <v>0</v>
      </c>
      <c r="U171" s="102">
        <f t="shared" si="20"/>
        <v>0</v>
      </c>
    </row>
    <row r="172" spans="1:21" ht="25.5" x14ac:dyDescent="0.25">
      <c r="A172" s="102" t="s">
        <v>113</v>
      </c>
      <c r="B172" s="97" t="s">
        <v>125</v>
      </c>
      <c r="C172" s="98" t="s">
        <v>338</v>
      </c>
      <c r="D172" s="98">
        <v>1</v>
      </c>
      <c r="E172" s="99"/>
      <c r="F172" s="99"/>
      <c r="G172" s="99" t="str">
        <f t="shared" si="15"/>
        <v/>
      </c>
      <c r="H172" s="100" t="str">
        <f>IF(ISBLANK(F172),"",IFERROR(VLOOKUP(F172,[1]REgaReportesMultiples!$A$2:$M$350,6,FALSE),""))</f>
        <v/>
      </c>
      <c r="I172" s="100" t="str">
        <f>IF(ISBLANK(F172),"",IFERROR(VLOOKUP(F172,[1]REgaReportesMultiples!$A$2:$M$350,9,FALSE),""))</f>
        <v/>
      </c>
      <c r="J172" s="102" t="str">
        <f t="shared" si="16"/>
        <v/>
      </c>
      <c r="K172" s="101" t="str">
        <f>IF(ISBLANK(F172),"",IFERROR(VLOOKUP(F172,[2]REgaReportesMultiples!$A$2:$M$350,6,FALSE),""))</f>
        <v/>
      </c>
      <c r="L172" s="101" t="str">
        <f>IF(ISBLANK(F172),"",IFERROR(VLOOKUP(F172,[2]REgaReportesMultiples!$A$2:$M$350,9,FALSE),""))</f>
        <v/>
      </c>
      <c r="M172" s="102" t="str">
        <f t="shared" si="14"/>
        <v/>
      </c>
      <c r="N172" s="101" t="str">
        <f>IF(ISBLANK(F172),"",IF(ISERROR(VLOOKUP(F172,[3]REgaReportesMultiples!$A$2:$M$350,4,FALSE)),"",VLOOKUP(F172,[3]REgaReportesMultiples!$A$2:$M$350,4,FALSE)))</f>
        <v/>
      </c>
      <c r="O172" s="100" t="s">
        <v>383</v>
      </c>
      <c r="P172" s="102"/>
      <c r="Q172" s="102"/>
      <c r="R172" s="102"/>
      <c r="S172" s="102">
        <f t="shared" si="18"/>
        <v>0</v>
      </c>
      <c r="T172" s="102">
        <f t="shared" si="19"/>
        <v>0</v>
      </c>
      <c r="U172" s="102">
        <f t="shared" si="20"/>
        <v>0</v>
      </c>
    </row>
    <row r="173" spans="1:21" ht="38.25" x14ac:dyDescent="0.25">
      <c r="A173" s="102" t="s">
        <v>113</v>
      </c>
      <c r="B173" s="97" t="s">
        <v>125</v>
      </c>
      <c r="C173" s="98" t="s">
        <v>339</v>
      </c>
      <c r="D173" s="98">
        <v>1</v>
      </c>
      <c r="E173" s="99"/>
      <c r="F173" s="99"/>
      <c r="G173" s="99" t="str">
        <f t="shared" si="15"/>
        <v/>
      </c>
      <c r="H173" s="100" t="str">
        <f>IF(ISBLANK(F173),"",IFERROR(VLOOKUP(F173,[1]REgaReportesMultiples!$A$2:$M$350,6,FALSE),""))</f>
        <v/>
      </c>
      <c r="I173" s="100" t="str">
        <f>IF(ISBLANK(F173),"",IFERROR(VLOOKUP(F173,[1]REgaReportesMultiples!$A$2:$M$350,9,FALSE),""))</f>
        <v/>
      </c>
      <c r="J173" s="102" t="str">
        <f t="shared" si="16"/>
        <v/>
      </c>
      <c r="K173" s="101" t="str">
        <f>IF(ISBLANK(F173),"",IFERROR(VLOOKUP(F173,[2]REgaReportesMultiples!$A$2:$M$350,6,FALSE),""))</f>
        <v/>
      </c>
      <c r="L173" s="101" t="str">
        <f>IF(ISBLANK(F173),"",IFERROR(VLOOKUP(F173,[2]REgaReportesMultiples!$A$2:$M$350,9,FALSE),""))</f>
        <v/>
      </c>
      <c r="M173" s="102" t="str">
        <f t="shared" si="14"/>
        <v/>
      </c>
      <c r="N173" s="101" t="str">
        <f>IF(ISBLANK(F173),"",IF(ISERROR(VLOOKUP(F173,[3]REgaReportesMultiples!$A$2:$M$350,4,FALSE)),"",VLOOKUP(F173,[3]REgaReportesMultiples!$A$2:$M$350,4,FALSE)))</f>
        <v/>
      </c>
      <c r="O173" s="100" t="s">
        <v>383</v>
      </c>
      <c r="P173" s="102"/>
      <c r="Q173" s="102"/>
      <c r="R173" s="102"/>
      <c r="S173" s="102">
        <f t="shared" si="18"/>
        <v>0</v>
      </c>
      <c r="T173" s="102">
        <f t="shared" si="19"/>
        <v>0</v>
      </c>
      <c r="U173" s="102">
        <f t="shared" si="20"/>
        <v>0</v>
      </c>
    </row>
    <row r="174" spans="1:21" ht="38.25" x14ac:dyDescent="0.25">
      <c r="A174" s="102" t="s">
        <v>113</v>
      </c>
      <c r="B174" s="97" t="s">
        <v>126</v>
      </c>
      <c r="C174" s="98" t="s">
        <v>340</v>
      </c>
      <c r="D174" s="98">
        <v>1</v>
      </c>
      <c r="E174" s="99"/>
      <c r="F174" s="99"/>
      <c r="G174" s="99" t="str">
        <f t="shared" si="15"/>
        <v/>
      </c>
      <c r="H174" s="100" t="str">
        <f>IF(ISBLANK(F174),"",IFERROR(VLOOKUP(F174,[1]REgaReportesMultiples!$A$2:$M$350,6,FALSE),""))</f>
        <v/>
      </c>
      <c r="I174" s="100" t="str">
        <f>IF(ISBLANK(F174),"",IFERROR(VLOOKUP(F174,[1]REgaReportesMultiples!$A$2:$M$350,9,FALSE),""))</f>
        <v/>
      </c>
      <c r="J174" s="102" t="str">
        <f t="shared" si="16"/>
        <v/>
      </c>
      <c r="K174" s="101" t="str">
        <f>IF(ISBLANK(F174),"",IFERROR(VLOOKUP(F174,[2]REgaReportesMultiples!$A$2:$M$350,6,FALSE),""))</f>
        <v/>
      </c>
      <c r="L174" s="101" t="str">
        <f>IF(ISBLANK(F174),"",IFERROR(VLOOKUP(F174,[2]REgaReportesMultiples!$A$2:$M$350,9,FALSE),""))</f>
        <v/>
      </c>
      <c r="M174" s="102" t="str">
        <f t="shared" si="14"/>
        <v/>
      </c>
      <c r="N174" s="101" t="str">
        <f>IF(ISBLANK(F174),"",IF(ISERROR(VLOOKUP(F174,[3]REgaReportesMultiples!$A$2:$M$350,4,FALSE)),"",VLOOKUP(F174,[3]REgaReportesMultiples!$A$2:$M$350,4,FALSE)))</f>
        <v/>
      </c>
      <c r="O174" s="100" t="s">
        <v>383</v>
      </c>
      <c r="P174" s="102"/>
      <c r="Q174" s="102"/>
      <c r="R174" s="102"/>
      <c r="S174" s="102">
        <f t="shared" si="18"/>
        <v>0</v>
      </c>
      <c r="T174" s="102">
        <f t="shared" si="19"/>
        <v>0</v>
      </c>
      <c r="U174" s="102">
        <f t="shared" si="20"/>
        <v>0</v>
      </c>
    </row>
    <row r="175" spans="1:21" ht="38.25" x14ac:dyDescent="0.25">
      <c r="A175" s="102" t="s">
        <v>113</v>
      </c>
      <c r="B175" s="97" t="s">
        <v>126</v>
      </c>
      <c r="C175" s="98" t="s">
        <v>341</v>
      </c>
      <c r="D175" s="98">
        <v>1</v>
      </c>
      <c r="E175" s="99"/>
      <c r="F175" s="99"/>
      <c r="G175" s="99" t="str">
        <f t="shared" si="15"/>
        <v/>
      </c>
      <c r="H175" s="100" t="str">
        <f>IF(ISBLANK(F175),"",IFERROR(VLOOKUP(F175,[1]REgaReportesMultiples!$A$2:$M$350,6,FALSE),""))</f>
        <v/>
      </c>
      <c r="I175" s="100" t="str">
        <f>IF(ISBLANK(F175),"",IFERROR(VLOOKUP(F175,[1]REgaReportesMultiples!$A$2:$M$350,9,FALSE),""))</f>
        <v/>
      </c>
      <c r="J175" s="102" t="str">
        <f t="shared" si="16"/>
        <v/>
      </c>
      <c r="K175" s="101" t="str">
        <f>IF(ISBLANK(F175),"",IFERROR(VLOOKUP(F175,[2]REgaReportesMultiples!$A$2:$M$350,6,FALSE),""))</f>
        <v/>
      </c>
      <c r="L175" s="101" t="str">
        <f>IF(ISBLANK(F175),"",IFERROR(VLOOKUP(F175,[2]REgaReportesMultiples!$A$2:$M$350,9,FALSE),""))</f>
        <v/>
      </c>
      <c r="M175" s="102" t="str">
        <f t="shared" si="14"/>
        <v/>
      </c>
      <c r="N175" s="101" t="str">
        <f>IF(ISBLANK(F175),"",IF(ISERROR(VLOOKUP(F175,[3]REgaReportesMultiples!$A$2:$M$350,4,FALSE)),"",VLOOKUP(F175,[3]REgaReportesMultiples!$A$2:$M$350,4,FALSE)))</f>
        <v/>
      </c>
      <c r="O175" s="100" t="s">
        <v>383</v>
      </c>
      <c r="P175" s="102"/>
      <c r="Q175" s="102"/>
      <c r="R175" s="102"/>
      <c r="S175" s="102">
        <f t="shared" si="18"/>
        <v>0</v>
      </c>
      <c r="T175" s="102">
        <f t="shared" si="19"/>
        <v>0</v>
      </c>
      <c r="U175" s="102">
        <f t="shared" si="20"/>
        <v>0</v>
      </c>
    </row>
    <row r="176" spans="1:21" ht="51" x14ac:dyDescent="0.25">
      <c r="A176" s="102" t="s">
        <v>113</v>
      </c>
      <c r="B176" s="97" t="s">
        <v>126</v>
      </c>
      <c r="C176" s="98" t="s">
        <v>342</v>
      </c>
      <c r="D176" s="98">
        <v>1</v>
      </c>
      <c r="E176" s="99"/>
      <c r="F176" s="99"/>
      <c r="G176" s="99" t="str">
        <f t="shared" si="15"/>
        <v/>
      </c>
      <c r="H176" s="100" t="str">
        <f>IF(ISBLANK(F176),"",IFERROR(VLOOKUP(F176,[1]REgaReportesMultiples!$A$2:$M$350,6,FALSE),""))</f>
        <v/>
      </c>
      <c r="I176" s="100" t="str">
        <f>IF(ISBLANK(F176),"",IFERROR(VLOOKUP(F176,[1]REgaReportesMultiples!$A$2:$M$350,9,FALSE),""))</f>
        <v/>
      </c>
      <c r="J176" s="102" t="str">
        <f t="shared" si="16"/>
        <v/>
      </c>
      <c r="K176" s="101" t="str">
        <f>IF(ISBLANK(F176),"",IFERROR(VLOOKUP(F176,[2]REgaReportesMultiples!$A$2:$M$350,6,FALSE),""))</f>
        <v/>
      </c>
      <c r="L176" s="101" t="str">
        <f>IF(ISBLANK(F176),"",IFERROR(VLOOKUP(F176,[2]REgaReportesMultiples!$A$2:$M$350,9,FALSE),""))</f>
        <v/>
      </c>
      <c r="M176" s="102" t="str">
        <f t="shared" si="14"/>
        <v/>
      </c>
      <c r="N176" s="101" t="str">
        <f>IF(ISBLANK(F176),"",IF(ISERROR(VLOOKUP(F176,[3]REgaReportesMultiples!$A$2:$M$350,4,FALSE)),"",VLOOKUP(F176,[3]REgaReportesMultiples!$A$2:$M$350,4,FALSE)))</f>
        <v/>
      </c>
      <c r="O176" s="100" t="s">
        <v>383</v>
      </c>
      <c r="P176" s="102"/>
      <c r="Q176" s="102"/>
      <c r="R176" s="102"/>
      <c r="S176" s="102">
        <f t="shared" si="18"/>
        <v>0</v>
      </c>
      <c r="T176" s="102">
        <f t="shared" si="19"/>
        <v>0</v>
      </c>
      <c r="U176" s="102">
        <f t="shared" si="20"/>
        <v>0</v>
      </c>
    </row>
    <row r="177" spans="1:21" ht="25.5" x14ac:dyDescent="0.25">
      <c r="A177" s="102" t="s">
        <v>113</v>
      </c>
      <c r="B177" s="97" t="s">
        <v>126</v>
      </c>
      <c r="C177" s="98" t="s">
        <v>343</v>
      </c>
      <c r="D177" s="98">
        <v>1</v>
      </c>
      <c r="E177" s="99"/>
      <c r="F177" s="99"/>
      <c r="G177" s="99" t="str">
        <f t="shared" si="15"/>
        <v/>
      </c>
      <c r="H177" s="100" t="str">
        <f>IF(ISBLANK(F177),"",IFERROR(VLOOKUP(F177,[1]REgaReportesMultiples!$A$2:$M$350,6,FALSE),""))</f>
        <v/>
      </c>
      <c r="I177" s="100" t="str">
        <f>IF(ISBLANK(F177),"",IFERROR(VLOOKUP(F177,[1]REgaReportesMultiples!$A$2:$M$350,9,FALSE),""))</f>
        <v/>
      </c>
      <c r="J177" s="102" t="str">
        <f t="shared" si="16"/>
        <v/>
      </c>
      <c r="K177" s="101" t="str">
        <f>IF(ISBLANK(F177),"",IFERROR(VLOOKUP(F177,[2]REgaReportesMultiples!$A$2:$M$350,6,FALSE),""))</f>
        <v/>
      </c>
      <c r="L177" s="101" t="str">
        <f>IF(ISBLANK(F177),"",IFERROR(VLOOKUP(F177,[2]REgaReportesMultiples!$A$2:$M$350,9,FALSE),""))</f>
        <v/>
      </c>
      <c r="M177" s="102" t="str">
        <f t="shared" si="14"/>
        <v/>
      </c>
      <c r="N177" s="101" t="str">
        <f>IF(ISBLANK(F177),"",IF(ISERROR(VLOOKUP(F177,[3]REgaReportesMultiples!$A$2:$M$350,4,FALSE)),"",VLOOKUP(F177,[3]REgaReportesMultiples!$A$2:$M$350,4,FALSE)))</f>
        <v/>
      </c>
      <c r="O177" s="100" t="s">
        <v>383</v>
      </c>
      <c r="P177" s="102"/>
      <c r="Q177" s="102"/>
      <c r="R177" s="102"/>
      <c r="S177" s="102">
        <f t="shared" si="18"/>
        <v>0</v>
      </c>
      <c r="T177" s="102">
        <f t="shared" si="19"/>
        <v>0</v>
      </c>
      <c r="U177" s="102">
        <f t="shared" si="20"/>
        <v>0</v>
      </c>
    </row>
    <row r="178" spans="1:21" ht="38.25" x14ac:dyDescent="0.25">
      <c r="A178" s="102" t="s">
        <v>113</v>
      </c>
      <c r="B178" s="97" t="s">
        <v>126</v>
      </c>
      <c r="C178" s="98" t="s">
        <v>344</v>
      </c>
      <c r="D178" s="98">
        <v>1</v>
      </c>
      <c r="E178" s="99"/>
      <c r="F178" s="99" t="s">
        <v>158</v>
      </c>
      <c r="G178" s="99" t="str">
        <f t="shared" si="15"/>
        <v>SI</v>
      </c>
      <c r="H178" s="100">
        <f>IF(ISBLANK(F178),"",IFERROR(VLOOKUP(F178,[1]REgaReportesMultiples!$A$2:$M$350,6,FALSE),""))</f>
        <v>2665681.86</v>
      </c>
      <c r="I178" s="100">
        <f>IF(ISBLANK(F178),"",IFERROR(VLOOKUP(F178,[1]REgaReportesMultiples!$A$2:$M$350,9,FALSE),""))</f>
        <v>0</v>
      </c>
      <c r="J178" s="102" t="str">
        <f t="shared" si="16"/>
        <v/>
      </c>
      <c r="K178" s="101">
        <f>IF(ISBLANK(F178),"",IFERROR(VLOOKUP(F178,[2]REgaReportesMultiples!$A$2:$M$350,6,FALSE),""))</f>
        <v>789113</v>
      </c>
      <c r="L178" s="101">
        <f>IF(ISBLANK(F178),"",IFERROR(VLOOKUP(F178,[2]REgaReportesMultiples!$A$2:$M$350,9,FALSE),""))</f>
        <v>0</v>
      </c>
      <c r="M178" s="102" t="str">
        <f t="shared" si="14"/>
        <v>SI</v>
      </c>
      <c r="N178" s="101">
        <f>IF(ISBLANK(F178),"",IF(ISERROR(VLOOKUP(F178,[3]REgaReportesMultiples!$A$2:$M$350,4,FALSE)),"",VLOOKUP(F178,[3]REgaReportesMultiples!$A$2:$M$350,4,FALSE)))</f>
        <v>538059</v>
      </c>
      <c r="O178" s="100" t="s">
        <v>382</v>
      </c>
      <c r="P178" s="102"/>
      <c r="Q178" s="102"/>
      <c r="R178" s="102"/>
      <c r="S178" s="102">
        <f t="shared" si="18"/>
        <v>1</v>
      </c>
      <c r="T178" s="102">
        <f t="shared" si="19"/>
        <v>0</v>
      </c>
      <c r="U178" s="102">
        <f t="shared" si="20"/>
        <v>1</v>
      </c>
    </row>
    <row r="179" spans="1:21" ht="38.25" x14ac:dyDescent="0.25">
      <c r="A179" s="102" t="s">
        <v>113</v>
      </c>
      <c r="B179" s="97" t="s">
        <v>126</v>
      </c>
      <c r="C179" s="98" t="s">
        <v>345</v>
      </c>
      <c r="D179" s="98">
        <v>1</v>
      </c>
      <c r="E179" s="99"/>
      <c r="F179" s="99" t="s">
        <v>167</v>
      </c>
      <c r="G179" s="99" t="str">
        <f t="shared" si="15"/>
        <v/>
      </c>
      <c r="H179" s="100" t="str">
        <f>IF(ISBLANK(F179),"",IFERROR(VLOOKUP(F179,[1]REgaReportesMultiples!$A$2:$M$350,6,FALSE),""))</f>
        <v/>
      </c>
      <c r="I179" s="100" t="str">
        <f>IF(ISBLANK(F179),"",IFERROR(VLOOKUP(F179,[1]REgaReportesMultiples!$A$2:$M$350,9,FALSE),""))</f>
        <v/>
      </c>
      <c r="J179" s="102" t="str">
        <f t="shared" si="16"/>
        <v>SI</v>
      </c>
      <c r="K179" s="101">
        <f>IF(ISBLANK(F179),"",IFERROR(VLOOKUP(F179,[2]REgaReportesMultiples!$A$2:$M$350,6,FALSE),""))</f>
        <v>934538.62</v>
      </c>
      <c r="L179" s="101">
        <f>IF(ISBLANK(F179),"",IFERROR(VLOOKUP(F179,[2]REgaReportesMultiples!$A$2:$M$350,9,FALSE),""))</f>
        <v>934538.62</v>
      </c>
      <c r="M179" s="102" t="str">
        <f t="shared" si="14"/>
        <v/>
      </c>
      <c r="N179" s="101" t="str">
        <f>IF(ISBLANK(F179),"",IF(ISERROR(VLOOKUP(F179,[3]REgaReportesMultiples!$A$2:$M$350,4,FALSE)),"",VLOOKUP(F179,[3]REgaReportesMultiples!$A$2:$M$350,4,FALSE)))</f>
        <v/>
      </c>
      <c r="O179" s="100" t="s">
        <v>382</v>
      </c>
      <c r="P179" s="102"/>
      <c r="Q179" s="102"/>
      <c r="R179" s="102"/>
      <c r="S179" s="102">
        <f t="shared" si="18"/>
        <v>0</v>
      </c>
      <c r="T179" s="102">
        <f t="shared" si="19"/>
        <v>1</v>
      </c>
      <c r="U179" s="102">
        <f t="shared" si="20"/>
        <v>0</v>
      </c>
    </row>
    <row r="180" spans="1:21" ht="38.25" x14ac:dyDescent="0.25">
      <c r="A180" s="102" t="s">
        <v>113</v>
      </c>
      <c r="B180" s="97" t="s">
        <v>127</v>
      </c>
      <c r="C180" s="98" t="s">
        <v>346</v>
      </c>
      <c r="D180" s="98">
        <v>1</v>
      </c>
      <c r="E180" s="99"/>
      <c r="F180" s="99" t="s">
        <v>159</v>
      </c>
      <c r="G180" s="99" t="str">
        <f t="shared" si="15"/>
        <v/>
      </c>
      <c r="H180" s="100" t="str">
        <f>IF(ISBLANK(F180),"",IFERROR(VLOOKUP(F180,[1]REgaReportesMultiples!$A$2:$M$350,6,FALSE),""))</f>
        <v/>
      </c>
      <c r="I180" s="100" t="str">
        <f>IF(ISBLANK(F180),"",IFERROR(VLOOKUP(F180,[1]REgaReportesMultiples!$A$2:$M$350,9,FALSE),""))</f>
        <v/>
      </c>
      <c r="J180" s="102" t="str">
        <f t="shared" si="16"/>
        <v>SI</v>
      </c>
      <c r="K180" s="101">
        <f>IF(ISBLANK(F180),"",IFERROR(VLOOKUP(F180,[2]REgaReportesMultiples!$A$2:$M$350,6,FALSE),""))</f>
        <v>4508263.99</v>
      </c>
      <c r="L180" s="101">
        <f>IF(ISBLANK(F180),"",IFERROR(VLOOKUP(F180,[2]REgaReportesMultiples!$A$2:$M$350,9,FALSE),""))</f>
        <v>4263045.1100000003</v>
      </c>
      <c r="M180" s="102" t="str">
        <f t="shared" si="14"/>
        <v>SI</v>
      </c>
      <c r="N180" s="101">
        <f>IF(ISBLANK(F180),"",IF(ISERROR(VLOOKUP(F180,[3]REgaReportesMultiples!$A$2:$M$350,4,FALSE)),"",VLOOKUP(F180,[3]REgaReportesMultiples!$A$2:$M$350,4,FALSE)))</f>
        <v>3497651</v>
      </c>
      <c r="O180" s="100" t="s">
        <v>382</v>
      </c>
      <c r="P180" s="102"/>
      <c r="Q180" s="102"/>
      <c r="R180" s="102"/>
      <c r="S180" s="102">
        <f t="shared" si="18"/>
        <v>0</v>
      </c>
      <c r="T180" s="102">
        <f t="shared" si="19"/>
        <v>1</v>
      </c>
      <c r="U180" s="102">
        <f t="shared" si="20"/>
        <v>1</v>
      </c>
    </row>
    <row r="181" spans="1:21" ht="38.25" x14ac:dyDescent="0.25">
      <c r="A181" s="102" t="s">
        <v>113</v>
      </c>
      <c r="B181" s="97" t="s">
        <v>127</v>
      </c>
      <c r="C181" s="98" t="s">
        <v>346</v>
      </c>
      <c r="D181" s="98"/>
      <c r="E181" s="99"/>
      <c r="F181" s="99" t="s">
        <v>160</v>
      </c>
      <c r="G181" s="99" t="str">
        <f t="shared" si="15"/>
        <v/>
      </c>
      <c r="H181" s="100" t="str">
        <f>IF(ISBLANK(F181),"",IFERROR(VLOOKUP(F181,[1]REgaReportesMultiples!$A$2:$M$350,6,FALSE),""))</f>
        <v/>
      </c>
      <c r="I181" s="100" t="str">
        <f>IF(ISBLANK(F181),"",IFERROR(VLOOKUP(F181,[1]REgaReportesMultiples!$A$2:$M$350,9,FALSE),""))</f>
        <v/>
      </c>
      <c r="J181" s="102" t="str">
        <f t="shared" si="16"/>
        <v>SI</v>
      </c>
      <c r="K181" s="101">
        <f>IF(ISBLANK(F181),"",IFERROR(VLOOKUP(F181,[2]REgaReportesMultiples!$A$2:$M$350,6,FALSE),""))</f>
        <v>5122608.28</v>
      </c>
      <c r="L181" s="101">
        <f>IF(ISBLANK(F181),"",IFERROR(VLOOKUP(F181,[2]REgaReportesMultiples!$A$2:$M$350,9,FALSE),""))</f>
        <v>4864274.5999999996</v>
      </c>
      <c r="M181" s="102" t="str">
        <f t="shared" si="14"/>
        <v>SI</v>
      </c>
      <c r="N181" s="101">
        <f>IF(ISBLANK(F181),"",IF(ISERROR(VLOOKUP(F181,[3]REgaReportesMultiples!$A$2:$M$350,4,FALSE)),"",VLOOKUP(F181,[3]REgaReportesMultiples!$A$2:$M$350,4,FALSE)))</f>
        <v>4997391</v>
      </c>
      <c r="O181" s="100" t="s">
        <v>382</v>
      </c>
      <c r="P181" s="102"/>
      <c r="Q181" s="102"/>
      <c r="R181" s="102"/>
      <c r="S181" s="102">
        <f t="shared" si="18"/>
        <v>0</v>
      </c>
      <c r="T181" s="102">
        <f t="shared" si="19"/>
        <v>1</v>
      </c>
      <c r="U181" s="102">
        <f t="shared" si="20"/>
        <v>1</v>
      </c>
    </row>
    <row r="182" spans="1:21" ht="38.25" x14ac:dyDescent="0.25">
      <c r="A182" s="102" t="s">
        <v>113</v>
      </c>
      <c r="B182" s="97" t="s">
        <v>127</v>
      </c>
      <c r="C182" s="98" t="s">
        <v>347</v>
      </c>
      <c r="D182" s="98">
        <v>1</v>
      </c>
      <c r="E182" s="99"/>
      <c r="F182" s="99"/>
      <c r="G182" s="99" t="str">
        <f t="shared" si="15"/>
        <v/>
      </c>
      <c r="H182" s="100" t="str">
        <f>IF(ISBLANK(F182),"",IFERROR(VLOOKUP(F182,[1]REgaReportesMultiples!$A$2:$M$350,6,FALSE),""))</f>
        <v/>
      </c>
      <c r="I182" s="100" t="str">
        <f>IF(ISBLANK(F182),"",IFERROR(VLOOKUP(F182,[1]REgaReportesMultiples!$A$2:$M$350,9,FALSE),""))</f>
        <v/>
      </c>
      <c r="J182" s="102" t="str">
        <f t="shared" si="16"/>
        <v/>
      </c>
      <c r="K182" s="101" t="str">
        <f>IF(ISBLANK(F182),"",IFERROR(VLOOKUP(F182,[2]REgaReportesMultiples!$A$2:$M$350,6,FALSE),""))</f>
        <v/>
      </c>
      <c r="L182" s="101" t="str">
        <f>IF(ISBLANK(F182),"",IFERROR(VLOOKUP(F182,[2]REgaReportesMultiples!$A$2:$M$350,9,FALSE),""))</f>
        <v/>
      </c>
      <c r="M182" s="102" t="str">
        <f t="shared" si="14"/>
        <v/>
      </c>
      <c r="N182" s="101" t="str">
        <f>IF(ISBLANK(F182),"",IF(ISERROR(VLOOKUP(F182,[3]REgaReportesMultiples!$A$2:$M$350,4,FALSE)),"",VLOOKUP(F182,[3]REgaReportesMultiples!$A$2:$M$350,4,FALSE)))</f>
        <v/>
      </c>
      <c r="O182" s="100" t="s">
        <v>383</v>
      </c>
      <c r="P182" s="102"/>
      <c r="Q182" s="102"/>
      <c r="R182" s="102"/>
      <c r="S182" s="102">
        <f t="shared" si="18"/>
        <v>0</v>
      </c>
      <c r="T182" s="102">
        <f t="shared" si="19"/>
        <v>0</v>
      </c>
      <c r="U182" s="102">
        <f t="shared" si="20"/>
        <v>0</v>
      </c>
    </row>
    <row r="183" spans="1:21" ht="38.25" x14ac:dyDescent="0.25">
      <c r="A183" s="102" t="s">
        <v>113</v>
      </c>
      <c r="B183" s="97" t="s">
        <v>127</v>
      </c>
      <c r="C183" s="98" t="s">
        <v>348</v>
      </c>
      <c r="D183" s="98">
        <v>1</v>
      </c>
      <c r="E183" s="99"/>
      <c r="F183" s="99"/>
      <c r="G183" s="99" t="str">
        <f t="shared" si="15"/>
        <v/>
      </c>
      <c r="H183" s="100" t="str">
        <f>IF(ISBLANK(F183),"",IFERROR(VLOOKUP(F183,[1]REgaReportesMultiples!$A$2:$M$350,6,FALSE),""))</f>
        <v/>
      </c>
      <c r="I183" s="100" t="str">
        <f>IF(ISBLANK(F183),"",IFERROR(VLOOKUP(F183,[1]REgaReportesMultiples!$A$2:$M$350,9,FALSE),""))</f>
        <v/>
      </c>
      <c r="J183" s="102" t="str">
        <f t="shared" si="16"/>
        <v/>
      </c>
      <c r="K183" s="101" t="str">
        <f>IF(ISBLANK(F183),"",IFERROR(VLOOKUP(F183,[2]REgaReportesMultiples!$A$2:$M$350,6,FALSE),""))</f>
        <v/>
      </c>
      <c r="L183" s="101" t="str">
        <f>IF(ISBLANK(F183),"",IFERROR(VLOOKUP(F183,[2]REgaReportesMultiples!$A$2:$M$350,9,FALSE),""))</f>
        <v/>
      </c>
      <c r="M183" s="102" t="str">
        <f t="shared" si="14"/>
        <v/>
      </c>
      <c r="N183" s="101" t="str">
        <f>IF(ISBLANK(F183),"",IF(ISERROR(VLOOKUP(F183,[3]REgaReportesMultiples!$A$2:$M$350,4,FALSE)),"",VLOOKUP(F183,[3]REgaReportesMultiples!$A$2:$M$350,4,FALSE)))</f>
        <v/>
      </c>
      <c r="O183" s="100" t="s">
        <v>383</v>
      </c>
      <c r="P183" s="102"/>
      <c r="Q183" s="102"/>
      <c r="R183" s="102"/>
      <c r="S183" s="102">
        <f t="shared" si="18"/>
        <v>0</v>
      </c>
      <c r="T183" s="102">
        <f t="shared" si="19"/>
        <v>0</v>
      </c>
      <c r="U183" s="102">
        <f t="shared" si="20"/>
        <v>0</v>
      </c>
    </row>
    <row r="184" spans="1:21" ht="38.25" x14ac:dyDescent="0.25">
      <c r="A184" s="102" t="s">
        <v>113</v>
      </c>
      <c r="B184" s="97" t="s">
        <v>127</v>
      </c>
      <c r="C184" s="98" t="s">
        <v>349</v>
      </c>
      <c r="D184" s="98">
        <v>1</v>
      </c>
      <c r="E184" s="99"/>
      <c r="F184" s="99"/>
      <c r="G184" s="99" t="str">
        <f t="shared" si="15"/>
        <v/>
      </c>
      <c r="H184" s="100" t="str">
        <f>IF(ISBLANK(F184),"",IFERROR(VLOOKUP(F184,[1]REgaReportesMultiples!$A$2:$M$350,6,FALSE),""))</f>
        <v/>
      </c>
      <c r="I184" s="100" t="str">
        <f>IF(ISBLANK(F184),"",IFERROR(VLOOKUP(F184,[1]REgaReportesMultiples!$A$2:$M$350,9,FALSE),""))</f>
        <v/>
      </c>
      <c r="J184" s="102" t="str">
        <f t="shared" si="16"/>
        <v/>
      </c>
      <c r="K184" s="101" t="str">
        <f>IF(ISBLANK(F184),"",IFERROR(VLOOKUP(F184,[2]REgaReportesMultiples!$A$2:$M$350,6,FALSE),""))</f>
        <v/>
      </c>
      <c r="L184" s="101" t="str">
        <f>IF(ISBLANK(F184),"",IFERROR(VLOOKUP(F184,[2]REgaReportesMultiples!$A$2:$M$350,9,FALSE),""))</f>
        <v/>
      </c>
      <c r="M184" s="102" t="str">
        <f t="shared" si="14"/>
        <v/>
      </c>
      <c r="N184" s="101" t="str">
        <f>IF(ISBLANK(F184),"",IF(ISERROR(VLOOKUP(F184,[3]REgaReportesMultiples!$A$2:$M$350,4,FALSE)),"",VLOOKUP(F184,[3]REgaReportesMultiples!$A$2:$M$350,4,FALSE)))</f>
        <v/>
      </c>
      <c r="O184" s="100" t="s">
        <v>383</v>
      </c>
      <c r="P184" s="102"/>
      <c r="Q184" s="102"/>
      <c r="R184" s="102"/>
      <c r="S184" s="102">
        <f t="shared" si="18"/>
        <v>0</v>
      </c>
      <c r="T184" s="102">
        <f t="shared" si="19"/>
        <v>0</v>
      </c>
      <c r="U184" s="102">
        <f t="shared" si="20"/>
        <v>0</v>
      </c>
    </row>
    <row r="185" spans="1:21" ht="38.25" x14ac:dyDescent="0.25">
      <c r="A185" s="102" t="s">
        <v>113</v>
      </c>
      <c r="B185" s="97" t="s">
        <v>127</v>
      </c>
      <c r="C185" s="98" t="s">
        <v>350</v>
      </c>
      <c r="D185" s="98">
        <v>1</v>
      </c>
      <c r="E185" s="99"/>
      <c r="F185" s="99" t="s">
        <v>166</v>
      </c>
      <c r="G185" s="99" t="str">
        <f t="shared" si="15"/>
        <v/>
      </c>
      <c r="H185" s="100" t="str">
        <f>IF(ISBLANK(F185),"",IFERROR(VLOOKUP(F185,[1]REgaReportesMultiples!$A$2:$M$350,6,FALSE),""))</f>
        <v/>
      </c>
      <c r="I185" s="100" t="str">
        <f>IF(ISBLANK(F185),"",IFERROR(VLOOKUP(F185,[1]REgaReportesMultiples!$A$2:$M$350,9,FALSE),""))</f>
        <v/>
      </c>
      <c r="J185" s="102" t="str">
        <f t="shared" si="16"/>
        <v>SI</v>
      </c>
      <c r="K185" s="101">
        <f>IF(ISBLANK(F185),"",IFERROR(VLOOKUP(F185,[2]REgaReportesMultiples!$A$2:$M$350,6,FALSE),""))</f>
        <v>460859.68</v>
      </c>
      <c r="L185" s="101">
        <f>IF(ISBLANK(F185),"",IFERROR(VLOOKUP(F185,[2]REgaReportesMultiples!$A$2:$M$350,9,FALSE),""))</f>
        <v>387085.89</v>
      </c>
      <c r="M185" s="102" t="str">
        <f t="shared" si="14"/>
        <v>SI</v>
      </c>
      <c r="N185" s="101">
        <f>IF(ISBLANK(F185),"",IF(ISERROR(VLOOKUP(F185,[3]REgaReportesMultiples!$A$2:$M$350,4,FALSE)),"",VLOOKUP(F185,[3]REgaReportesMultiples!$A$2:$M$350,4,FALSE)))</f>
        <v>444952</v>
      </c>
      <c r="O185" s="100" t="s">
        <v>382</v>
      </c>
      <c r="P185" s="102"/>
      <c r="Q185" s="102"/>
      <c r="R185" s="102"/>
      <c r="S185" s="102">
        <f t="shared" si="18"/>
        <v>0</v>
      </c>
      <c r="T185" s="102">
        <f t="shared" si="19"/>
        <v>1</v>
      </c>
      <c r="U185" s="102">
        <f t="shared" si="20"/>
        <v>1</v>
      </c>
    </row>
    <row r="186" spans="1:21" ht="38.25" x14ac:dyDescent="0.25">
      <c r="A186" s="102" t="s">
        <v>113</v>
      </c>
      <c r="B186" s="97" t="s">
        <v>127</v>
      </c>
      <c r="C186" s="98" t="s">
        <v>350</v>
      </c>
      <c r="D186" s="98">
        <v>1</v>
      </c>
      <c r="E186" s="99"/>
      <c r="F186" s="99" t="s">
        <v>181</v>
      </c>
      <c r="G186" s="99" t="str">
        <f t="shared" si="15"/>
        <v>SI</v>
      </c>
      <c r="H186" s="100">
        <f>IF(ISBLANK(F186),"",IFERROR(VLOOKUP(F186,[1]REgaReportesMultiples!$A$2:$M$350,6,FALSE),""))</f>
        <v>38000</v>
      </c>
      <c r="I186" s="100">
        <f>IF(ISBLANK(F186),"",IFERROR(VLOOKUP(F186,[1]REgaReportesMultiples!$A$2:$M$350,9,FALSE),""))</f>
        <v>37950</v>
      </c>
      <c r="J186" s="102" t="str">
        <f t="shared" si="16"/>
        <v/>
      </c>
      <c r="K186" s="101">
        <f>IF(ISBLANK(F186),"",IFERROR(VLOOKUP(F186,[2]REgaReportesMultiples!$A$2:$M$350,6,FALSE),""))</f>
        <v>50000</v>
      </c>
      <c r="L186" s="101">
        <f>IF(ISBLANK(F186),"",IFERROR(VLOOKUP(F186,[2]REgaReportesMultiples!$A$2:$M$350,9,FALSE),""))</f>
        <v>0</v>
      </c>
      <c r="M186" s="102" t="str">
        <f t="shared" si="14"/>
        <v>SI</v>
      </c>
      <c r="N186" s="101">
        <f>IF(ISBLANK(F186),"",IF(ISERROR(VLOOKUP(F186,[3]REgaReportesMultiples!$A$2:$M$350,4,FALSE)),"",VLOOKUP(F186,[3]REgaReportesMultiples!$A$2:$M$350,4,FALSE)))</f>
        <v>70000</v>
      </c>
      <c r="O186" s="100" t="str">
        <f t="shared" si="17"/>
        <v>CUMPLIDO</v>
      </c>
      <c r="P186" s="102"/>
      <c r="Q186" s="102"/>
      <c r="R186" s="102"/>
      <c r="S186" s="102">
        <f t="shared" si="18"/>
        <v>1</v>
      </c>
      <c r="T186" s="102">
        <f t="shared" si="19"/>
        <v>0</v>
      </c>
      <c r="U186" s="102">
        <f t="shared" si="20"/>
        <v>1</v>
      </c>
    </row>
    <row r="187" spans="1:21" ht="38.25" x14ac:dyDescent="0.25">
      <c r="A187" s="102" t="s">
        <v>113</v>
      </c>
      <c r="B187" s="97" t="s">
        <v>128</v>
      </c>
      <c r="C187" s="98" t="s">
        <v>351</v>
      </c>
      <c r="D187" s="98">
        <v>1</v>
      </c>
      <c r="E187" s="99"/>
      <c r="F187" s="99" t="s">
        <v>176</v>
      </c>
      <c r="G187" s="99" t="str">
        <f t="shared" si="15"/>
        <v>SI</v>
      </c>
      <c r="H187" s="100">
        <f>IF(ISBLANK(F187),"",IFERROR(VLOOKUP(F187,[1]REgaReportesMultiples!$A$2:$M$350,6,FALSE),""))</f>
        <v>5210924.07</v>
      </c>
      <c r="I187" s="100">
        <f>IF(ISBLANK(F187),"",IFERROR(VLOOKUP(F187,[1]REgaReportesMultiples!$A$2:$M$350,9,FALSE),""))</f>
        <v>3932296.55</v>
      </c>
      <c r="J187" s="102" t="str">
        <f t="shared" si="16"/>
        <v>SI</v>
      </c>
      <c r="K187" s="101">
        <f>IF(ISBLANK(F187),"",IFERROR(VLOOKUP(F187,[2]REgaReportesMultiples!$A$2:$M$350,6,FALSE),""))</f>
        <v>3000000</v>
      </c>
      <c r="L187" s="101">
        <f>IF(ISBLANK(F187),"",IFERROR(VLOOKUP(F187,[2]REgaReportesMultiples!$A$2:$M$350,9,FALSE),""))</f>
        <v>3000000</v>
      </c>
      <c r="M187" s="102" t="str">
        <f t="shared" si="14"/>
        <v>SI</v>
      </c>
      <c r="N187" s="101">
        <f>IF(ISBLANK(F187),"",IF(ISERROR(VLOOKUP(F187,[3]REgaReportesMultiples!$A$2:$M$350,4,FALSE)),"",VLOOKUP(F187,[3]REgaReportesMultiples!$A$2:$M$350,4,FALSE)))</f>
        <v>2000000</v>
      </c>
      <c r="O187" s="100" t="str">
        <f t="shared" si="17"/>
        <v>CUMPLIDO</v>
      </c>
      <c r="P187" s="102"/>
      <c r="Q187" s="102"/>
      <c r="R187" s="102"/>
      <c r="S187" s="102">
        <f t="shared" si="18"/>
        <v>1</v>
      </c>
      <c r="T187" s="102">
        <f t="shared" si="19"/>
        <v>1</v>
      </c>
      <c r="U187" s="102">
        <f t="shared" si="20"/>
        <v>1</v>
      </c>
    </row>
    <row r="188" spans="1:21" ht="38.25" x14ac:dyDescent="0.25">
      <c r="A188" s="102" t="s">
        <v>113</v>
      </c>
      <c r="B188" s="97" t="s">
        <v>128</v>
      </c>
      <c r="C188" s="98" t="s">
        <v>352</v>
      </c>
      <c r="D188" s="98">
        <v>1</v>
      </c>
      <c r="E188" s="99"/>
      <c r="F188" s="99"/>
      <c r="G188" s="99" t="str">
        <f t="shared" si="15"/>
        <v/>
      </c>
      <c r="H188" s="100" t="str">
        <f>IF(ISBLANK(F188),"",IFERROR(VLOOKUP(F188,[1]REgaReportesMultiples!$A$2:$M$350,6,FALSE),""))</f>
        <v/>
      </c>
      <c r="I188" s="100" t="str">
        <f>IF(ISBLANK(F188),"",IFERROR(VLOOKUP(F188,[1]REgaReportesMultiples!$A$2:$M$350,9,FALSE),""))</f>
        <v/>
      </c>
      <c r="J188" s="102" t="str">
        <f t="shared" si="16"/>
        <v/>
      </c>
      <c r="K188" s="101" t="str">
        <f>IF(ISBLANK(F188),"",IFERROR(VLOOKUP(F188,[2]REgaReportesMultiples!$A$2:$M$350,6,FALSE),""))</f>
        <v/>
      </c>
      <c r="L188" s="101" t="str">
        <f>IF(ISBLANK(F188),"",IFERROR(VLOOKUP(F188,[2]REgaReportesMultiples!$A$2:$M$350,9,FALSE),""))</f>
        <v/>
      </c>
      <c r="M188" s="102" t="str">
        <f t="shared" si="14"/>
        <v/>
      </c>
      <c r="N188" s="101" t="str">
        <f>IF(ISBLANK(F188),"",IF(ISERROR(VLOOKUP(F188,[3]REgaReportesMultiples!$A$2:$M$350,4,FALSE)),"",VLOOKUP(F188,[3]REgaReportesMultiples!$A$2:$M$350,4,FALSE)))</f>
        <v/>
      </c>
      <c r="O188" s="100" t="s">
        <v>383</v>
      </c>
      <c r="P188" s="102"/>
      <c r="Q188" s="102"/>
      <c r="R188" s="102"/>
      <c r="S188" s="102">
        <f t="shared" si="18"/>
        <v>0</v>
      </c>
      <c r="T188" s="102">
        <f t="shared" si="19"/>
        <v>0</v>
      </c>
      <c r="U188" s="102">
        <f t="shared" si="20"/>
        <v>0</v>
      </c>
    </row>
    <row r="189" spans="1:21" ht="25.5" x14ac:dyDescent="0.25">
      <c r="A189" s="102" t="s">
        <v>113</v>
      </c>
      <c r="B189" s="97" t="s">
        <v>128</v>
      </c>
      <c r="C189" s="98" t="s">
        <v>368</v>
      </c>
      <c r="D189" s="98">
        <v>1</v>
      </c>
      <c r="E189" s="99"/>
      <c r="F189" s="99"/>
      <c r="G189" s="99" t="str">
        <f t="shared" si="15"/>
        <v/>
      </c>
      <c r="H189" s="100" t="str">
        <f>IF(ISBLANK(F189),"",IFERROR(VLOOKUP(F189,[1]REgaReportesMultiples!$A$2:$M$350,6,FALSE),""))</f>
        <v/>
      </c>
      <c r="I189" s="100" t="str">
        <f>IF(ISBLANK(F189),"",IFERROR(VLOOKUP(F189,[1]REgaReportesMultiples!$A$2:$M$350,9,FALSE),""))</f>
        <v/>
      </c>
      <c r="J189" s="102" t="str">
        <f t="shared" si="16"/>
        <v/>
      </c>
      <c r="K189" s="101" t="str">
        <f>IF(ISBLANK(F189),"",IFERROR(VLOOKUP(F189,[2]REgaReportesMultiples!$A$2:$M$350,6,FALSE),""))</f>
        <v/>
      </c>
      <c r="L189" s="101" t="str">
        <f>IF(ISBLANK(F189),"",IFERROR(VLOOKUP(F189,[2]REgaReportesMultiples!$A$2:$M$350,9,FALSE),""))</f>
        <v/>
      </c>
      <c r="M189" s="102" t="str">
        <f t="shared" si="14"/>
        <v/>
      </c>
      <c r="N189" s="101" t="str">
        <f>IF(ISBLANK(F189),"",IF(ISERROR(VLOOKUP(F189,[3]REgaReportesMultiples!$A$2:$M$350,4,FALSE)),"",VLOOKUP(F189,[3]REgaReportesMultiples!$A$2:$M$350,4,FALSE)))</f>
        <v/>
      </c>
      <c r="O189" s="100" t="s">
        <v>383</v>
      </c>
      <c r="P189" s="102"/>
      <c r="Q189" s="102"/>
      <c r="R189" s="102"/>
      <c r="S189" s="102">
        <f t="shared" si="18"/>
        <v>0</v>
      </c>
      <c r="T189" s="102">
        <f t="shared" si="19"/>
        <v>0</v>
      </c>
      <c r="U189" s="102">
        <f t="shared" si="20"/>
        <v>0</v>
      </c>
    </row>
    <row r="190" spans="1:21" ht="89.25" x14ac:dyDescent="0.25">
      <c r="A190" s="102" t="s">
        <v>113</v>
      </c>
      <c r="B190" s="97" t="s">
        <v>128</v>
      </c>
      <c r="C190" s="98" t="s">
        <v>353</v>
      </c>
      <c r="D190" s="98">
        <v>1</v>
      </c>
      <c r="E190" s="99"/>
      <c r="F190" s="99" t="s">
        <v>177</v>
      </c>
      <c r="G190" s="99" t="str">
        <f t="shared" si="15"/>
        <v>SI</v>
      </c>
      <c r="H190" s="100">
        <f>IF(ISBLANK(F190),"",IFERROR(VLOOKUP(F190,[1]REgaReportesMultiples!$A$2:$M$350,6,FALSE),""))</f>
        <v>5893037</v>
      </c>
      <c r="I190" s="100">
        <f>IF(ISBLANK(F190),"",IFERROR(VLOOKUP(F190,[1]REgaReportesMultiples!$A$2:$M$350,9,FALSE),""))</f>
        <v>5296131.42</v>
      </c>
      <c r="J190" s="102" t="str">
        <f t="shared" si="16"/>
        <v>SI</v>
      </c>
      <c r="K190" s="101">
        <f>IF(ISBLANK(F190),"",IFERROR(VLOOKUP(F190,[2]REgaReportesMultiples!$A$2:$M$350,6,FALSE),""))</f>
        <v>4135152</v>
      </c>
      <c r="L190" s="101">
        <f>IF(ISBLANK(F190),"",IFERROR(VLOOKUP(F190,[2]REgaReportesMultiples!$A$2:$M$350,9,FALSE),""))</f>
        <v>4099992.64</v>
      </c>
      <c r="M190" s="102" t="str">
        <f t="shared" si="14"/>
        <v>SI</v>
      </c>
      <c r="N190" s="101">
        <f>IF(ISBLANK(F190),"",IF(ISERROR(VLOOKUP(F190,[3]REgaReportesMultiples!$A$2:$M$350,4,FALSE)),"",VLOOKUP(F190,[3]REgaReportesMultiples!$A$2:$M$350,4,FALSE)))</f>
        <v>2842535</v>
      </c>
      <c r="O190" s="100" t="str">
        <f t="shared" si="17"/>
        <v>CUMPLIDO</v>
      </c>
      <c r="P190" s="102"/>
      <c r="Q190" s="102"/>
      <c r="R190" s="102"/>
      <c r="S190" s="102">
        <f t="shared" si="18"/>
        <v>1</v>
      </c>
      <c r="T190" s="102">
        <f t="shared" si="19"/>
        <v>1</v>
      </c>
      <c r="U190" s="102">
        <f t="shared" si="20"/>
        <v>1</v>
      </c>
    </row>
    <row r="191" spans="1:21" ht="51" x14ac:dyDescent="0.25">
      <c r="A191" s="102" t="s">
        <v>113</v>
      </c>
      <c r="B191" s="97" t="s">
        <v>128</v>
      </c>
      <c r="C191" s="98" t="s">
        <v>354</v>
      </c>
      <c r="D191" s="98">
        <v>1</v>
      </c>
      <c r="E191" s="99"/>
      <c r="F191" s="99"/>
      <c r="G191" s="99" t="str">
        <f t="shared" si="15"/>
        <v/>
      </c>
      <c r="H191" s="100" t="str">
        <f>IF(ISBLANK(F191),"",IFERROR(VLOOKUP(F191,[1]REgaReportesMultiples!$A$2:$M$350,6,FALSE),""))</f>
        <v/>
      </c>
      <c r="I191" s="100" t="str">
        <f>IF(ISBLANK(F191),"",IFERROR(VLOOKUP(F191,[1]REgaReportesMultiples!$A$2:$M$350,9,FALSE),""))</f>
        <v/>
      </c>
      <c r="J191" s="102" t="str">
        <f t="shared" si="16"/>
        <v/>
      </c>
      <c r="K191" s="101" t="str">
        <f>IF(ISBLANK(F191),"",IFERROR(VLOOKUP(F191,[2]REgaReportesMultiples!$A$2:$M$350,6,FALSE),""))</f>
        <v/>
      </c>
      <c r="L191" s="101" t="str">
        <f>IF(ISBLANK(F191),"",IFERROR(VLOOKUP(F191,[2]REgaReportesMultiples!$A$2:$M$350,9,FALSE),""))</f>
        <v/>
      </c>
      <c r="M191" s="102" t="str">
        <f t="shared" si="14"/>
        <v/>
      </c>
      <c r="N191" s="101" t="str">
        <f>IF(ISBLANK(F191),"",IF(ISERROR(VLOOKUP(F191,[3]REgaReportesMultiples!$A$2:$M$350,4,FALSE)),"",VLOOKUP(F191,[3]REgaReportesMultiples!$A$2:$M$350,4,FALSE)))</f>
        <v/>
      </c>
      <c r="O191" s="100" t="s">
        <v>383</v>
      </c>
      <c r="P191" s="102"/>
      <c r="Q191" s="102"/>
      <c r="R191" s="102"/>
      <c r="S191" s="102">
        <f t="shared" si="18"/>
        <v>0</v>
      </c>
      <c r="T191" s="102">
        <f t="shared" si="19"/>
        <v>0</v>
      </c>
      <c r="U191" s="102">
        <f t="shared" si="20"/>
        <v>0</v>
      </c>
    </row>
    <row r="192" spans="1:21" ht="25.5" x14ac:dyDescent="0.25">
      <c r="A192" s="102" t="s">
        <v>113</v>
      </c>
      <c r="B192" s="97" t="s">
        <v>128</v>
      </c>
      <c r="C192" s="98" t="s">
        <v>355</v>
      </c>
      <c r="D192" s="98">
        <v>1</v>
      </c>
      <c r="E192" s="99"/>
      <c r="F192" s="99" t="s">
        <v>175</v>
      </c>
      <c r="G192" s="99" t="str">
        <f t="shared" si="15"/>
        <v/>
      </c>
      <c r="H192" s="100" t="str">
        <f>IF(ISBLANK(F192),"",IFERROR(VLOOKUP(F192,[1]REgaReportesMultiples!$A$2:$M$350,6,FALSE),""))</f>
        <v/>
      </c>
      <c r="I192" s="100" t="str">
        <f>IF(ISBLANK(F192),"",IFERROR(VLOOKUP(F192,[1]REgaReportesMultiples!$A$2:$M$350,9,FALSE),""))</f>
        <v/>
      </c>
      <c r="J192" s="102" t="str">
        <f t="shared" si="16"/>
        <v>SI</v>
      </c>
      <c r="K192" s="101">
        <f>IF(ISBLANK(F192),"",IFERROR(VLOOKUP(F192,[2]REgaReportesMultiples!$A$2:$M$350,6,FALSE),""))</f>
        <v>1600000</v>
      </c>
      <c r="L192" s="101">
        <f>IF(ISBLANK(F192),"",IFERROR(VLOOKUP(F192,[2]REgaReportesMultiples!$A$2:$M$350,9,FALSE),""))</f>
        <v>1441136</v>
      </c>
      <c r="M192" s="102" t="str">
        <f t="shared" si="14"/>
        <v>SI</v>
      </c>
      <c r="N192" s="101">
        <f>IF(ISBLANK(F192),"",IF(ISERROR(VLOOKUP(F192,[3]REgaReportesMultiples!$A$2:$M$350,4,FALSE)),"",VLOOKUP(F192,[3]REgaReportesMultiples!$A$2:$M$350,4,FALSE)))</f>
        <v>1600000</v>
      </c>
      <c r="O192" s="100" t="s">
        <v>382</v>
      </c>
      <c r="P192" s="102"/>
      <c r="Q192" s="102"/>
      <c r="R192" s="102"/>
      <c r="S192" s="102">
        <f t="shared" si="18"/>
        <v>0</v>
      </c>
      <c r="T192" s="102">
        <f t="shared" si="19"/>
        <v>1</v>
      </c>
      <c r="U192" s="102">
        <f t="shared" si="20"/>
        <v>1</v>
      </c>
    </row>
    <row r="193" spans="1:21" ht="51" x14ac:dyDescent="0.25">
      <c r="A193" s="102" t="s">
        <v>113</v>
      </c>
      <c r="B193" s="97" t="s">
        <v>129</v>
      </c>
      <c r="C193" s="98" t="s">
        <v>356</v>
      </c>
      <c r="D193" s="98">
        <v>1</v>
      </c>
      <c r="E193" s="99"/>
      <c r="F193" s="99"/>
      <c r="G193" s="99" t="str">
        <f t="shared" si="15"/>
        <v/>
      </c>
      <c r="H193" s="100" t="str">
        <f>IF(ISBLANK(F193),"",IFERROR(VLOOKUP(F193,[1]REgaReportesMultiples!$A$2:$M$350,6,FALSE),""))</f>
        <v/>
      </c>
      <c r="I193" s="100" t="str">
        <f>IF(ISBLANK(F193),"",IFERROR(VLOOKUP(F193,[1]REgaReportesMultiples!$A$2:$M$350,9,FALSE),""))</f>
        <v/>
      </c>
      <c r="J193" s="102" t="str">
        <f t="shared" si="16"/>
        <v/>
      </c>
      <c r="K193" s="101" t="str">
        <f>IF(ISBLANK(F193),"",IFERROR(VLOOKUP(F193,[2]REgaReportesMultiples!$A$2:$M$350,6,FALSE),""))</f>
        <v/>
      </c>
      <c r="L193" s="101" t="str">
        <f>IF(ISBLANK(F193),"",IFERROR(VLOOKUP(F193,[2]REgaReportesMultiples!$A$2:$M$350,9,FALSE),""))</f>
        <v/>
      </c>
      <c r="M193" s="102" t="str">
        <f t="shared" si="14"/>
        <v/>
      </c>
      <c r="N193" s="101" t="str">
        <f>IF(ISBLANK(F193),"",IF(ISERROR(VLOOKUP(F193,[3]REgaReportesMultiples!$A$2:$M$350,4,FALSE)),"",VLOOKUP(F193,[3]REgaReportesMultiples!$A$2:$M$350,4,FALSE)))</f>
        <v/>
      </c>
      <c r="O193" s="100" t="s">
        <v>383</v>
      </c>
      <c r="P193" s="102"/>
      <c r="Q193" s="102"/>
      <c r="R193" s="102"/>
      <c r="S193" s="102">
        <f t="shared" si="18"/>
        <v>0</v>
      </c>
      <c r="T193" s="102">
        <f t="shared" si="19"/>
        <v>0</v>
      </c>
      <c r="U193" s="102">
        <f t="shared" si="20"/>
        <v>0</v>
      </c>
    </row>
    <row r="194" spans="1:21" ht="63.75" x14ac:dyDescent="0.25">
      <c r="A194" s="102" t="s">
        <v>113</v>
      </c>
      <c r="B194" s="97" t="s">
        <v>129</v>
      </c>
      <c r="C194" s="98" t="s">
        <v>357</v>
      </c>
      <c r="D194" s="98">
        <v>1</v>
      </c>
      <c r="E194" s="99"/>
      <c r="F194" s="99"/>
      <c r="G194" s="99" t="str">
        <f t="shared" si="15"/>
        <v/>
      </c>
      <c r="H194" s="100" t="str">
        <f>IF(ISBLANK(F194),"",IFERROR(VLOOKUP(F194,[1]REgaReportesMultiples!$A$2:$M$350,6,FALSE),""))</f>
        <v/>
      </c>
      <c r="I194" s="100" t="str">
        <f>IF(ISBLANK(F194),"",IFERROR(VLOOKUP(F194,[1]REgaReportesMultiples!$A$2:$M$350,9,FALSE),""))</f>
        <v/>
      </c>
      <c r="J194" s="102" t="str">
        <f t="shared" si="16"/>
        <v/>
      </c>
      <c r="K194" s="101" t="str">
        <f>IF(ISBLANK(F194),"",IFERROR(VLOOKUP(F194,[2]REgaReportesMultiples!$A$2:$M$350,6,FALSE),""))</f>
        <v/>
      </c>
      <c r="L194" s="101" t="str">
        <f>IF(ISBLANK(F194),"",IFERROR(VLOOKUP(F194,[2]REgaReportesMultiples!$A$2:$M$350,9,FALSE),""))</f>
        <v/>
      </c>
      <c r="M194" s="102" t="str">
        <f t="shared" ref="M194:M200" si="21">IF(ISBLANK(F194),IF(ISBLANK(R194),"","SI"),IF(N194&lt;&gt;"",IF(N194&gt;0,"SI",""),""))</f>
        <v/>
      </c>
      <c r="N194" s="101" t="str">
        <f>IF(ISBLANK(F194),"",IF(ISERROR(VLOOKUP(F194,[3]REgaReportesMultiples!$A$2:$M$350,4,FALSE)),"",VLOOKUP(F194,[3]REgaReportesMultiples!$A$2:$M$350,4,FALSE)))</f>
        <v/>
      </c>
      <c r="O194" s="100" t="s">
        <v>383</v>
      </c>
      <c r="P194" s="102"/>
      <c r="Q194" s="102"/>
      <c r="R194" s="102"/>
      <c r="S194" s="102">
        <f t="shared" si="18"/>
        <v>0</v>
      </c>
      <c r="T194" s="102">
        <f t="shared" si="19"/>
        <v>0</v>
      </c>
      <c r="U194" s="102">
        <f t="shared" si="20"/>
        <v>0</v>
      </c>
    </row>
    <row r="195" spans="1:21" ht="38.25" x14ac:dyDescent="0.25">
      <c r="A195" s="102" t="s">
        <v>113</v>
      </c>
      <c r="B195" s="97" t="s">
        <v>129</v>
      </c>
      <c r="C195" s="98" t="s">
        <v>358</v>
      </c>
      <c r="D195" s="98">
        <v>1</v>
      </c>
      <c r="E195" s="99"/>
      <c r="F195" s="99"/>
      <c r="G195" s="99" t="str">
        <f t="shared" ref="G195:G200" si="22">IF(ISBLANK(F195),IF(ISBLANK(R195),"","SI"),IF(H195&lt;&gt;"",IF(H195&gt;0,"SI",""),""))</f>
        <v/>
      </c>
      <c r="H195" s="100" t="str">
        <f>IF(ISBLANK(F195),"",IFERROR(VLOOKUP(F195,[1]REgaReportesMultiples!$A$2:$M$350,6,FALSE),""))</f>
        <v/>
      </c>
      <c r="I195" s="100" t="str">
        <f>IF(ISBLANK(F195),"",IFERROR(VLOOKUP(F195,[1]REgaReportesMultiples!$A$2:$M$350,9,FALSE),""))</f>
        <v/>
      </c>
      <c r="J195" s="102" t="str">
        <f t="shared" ref="J195:J200" si="23">IF(ISBLANK(F195),IF(ISBLANK(R195),"","SI"),IF(L195&lt;&gt;"",IF(L195&gt;0,"SI",""),""))</f>
        <v/>
      </c>
      <c r="K195" s="101" t="str">
        <f>IF(ISBLANK(F195),"",IFERROR(VLOOKUP(F195,[2]REgaReportesMultiples!$A$2:$M$350,6,FALSE),""))</f>
        <v/>
      </c>
      <c r="L195" s="101" t="str">
        <f>IF(ISBLANK(F195),"",IFERROR(VLOOKUP(F195,[2]REgaReportesMultiples!$A$2:$M$350,9,FALSE),""))</f>
        <v/>
      </c>
      <c r="M195" s="102" t="str">
        <f t="shared" si="21"/>
        <v/>
      </c>
      <c r="N195" s="101" t="str">
        <f>IF(ISBLANK(F195),"",IF(ISERROR(VLOOKUP(F195,[3]REgaReportesMultiples!$A$2:$M$350,4,FALSE)),"",VLOOKUP(F195,[3]REgaReportesMultiples!$A$2:$M$350,4,FALSE)))</f>
        <v/>
      </c>
      <c r="O195" s="100" t="s">
        <v>383</v>
      </c>
      <c r="P195" s="102"/>
      <c r="Q195" s="102"/>
      <c r="R195" s="102"/>
      <c r="S195" s="102">
        <f t="shared" ref="S195:S200" si="24">+IF(G195="SI",1,0)</f>
        <v>0</v>
      </c>
      <c r="T195" s="102">
        <f t="shared" ref="T195:T200" si="25">+IF(J195="SI",1,0)</f>
        <v>0</v>
      </c>
      <c r="U195" s="102">
        <f t="shared" ref="U195:U200" si="26">+IF(M195="SI",1,0)</f>
        <v>0</v>
      </c>
    </row>
    <row r="196" spans="1:21" ht="38.25" x14ac:dyDescent="0.25">
      <c r="A196" s="102" t="s">
        <v>113</v>
      </c>
      <c r="B196" s="97" t="s">
        <v>129</v>
      </c>
      <c r="C196" s="98" t="s">
        <v>359</v>
      </c>
      <c r="D196" s="98">
        <v>1</v>
      </c>
      <c r="E196" s="99"/>
      <c r="F196" s="99"/>
      <c r="G196" s="99" t="str">
        <f t="shared" si="22"/>
        <v/>
      </c>
      <c r="H196" s="100" t="str">
        <f>IF(ISBLANK(F196),"",IFERROR(VLOOKUP(F196,[1]REgaReportesMultiples!$A$2:$M$350,6,FALSE),""))</f>
        <v/>
      </c>
      <c r="I196" s="100" t="str">
        <f>IF(ISBLANK(F196),"",IFERROR(VLOOKUP(F196,[1]REgaReportesMultiples!$A$2:$M$350,9,FALSE),""))</f>
        <v/>
      </c>
      <c r="J196" s="102" t="str">
        <f t="shared" si="23"/>
        <v/>
      </c>
      <c r="K196" s="101" t="str">
        <f>IF(ISBLANK(F196),"",IFERROR(VLOOKUP(F196,[2]REgaReportesMultiples!$A$2:$M$350,6,FALSE),""))</f>
        <v/>
      </c>
      <c r="L196" s="101" t="str">
        <f>IF(ISBLANK(F196),"",IFERROR(VLOOKUP(F196,[2]REgaReportesMultiples!$A$2:$M$350,9,FALSE),""))</f>
        <v/>
      </c>
      <c r="M196" s="102" t="str">
        <f t="shared" si="21"/>
        <v/>
      </c>
      <c r="N196" s="101" t="str">
        <f>IF(ISBLANK(F196),"",IF(ISERROR(VLOOKUP(F196,[3]REgaReportesMultiples!$A$2:$M$350,4,FALSE)),"",VLOOKUP(F196,[3]REgaReportesMultiples!$A$2:$M$350,4,FALSE)))</f>
        <v/>
      </c>
      <c r="O196" s="100" t="s">
        <v>383</v>
      </c>
      <c r="P196" s="102"/>
      <c r="Q196" s="102"/>
      <c r="R196" s="102"/>
      <c r="S196" s="102">
        <f t="shared" si="24"/>
        <v>0</v>
      </c>
      <c r="T196" s="102">
        <f t="shared" si="25"/>
        <v>0</v>
      </c>
      <c r="U196" s="102">
        <f t="shared" si="26"/>
        <v>0</v>
      </c>
    </row>
    <row r="197" spans="1:21" ht="38.25" x14ac:dyDescent="0.25">
      <c r="A197" s="102" t="s">
        <v>113</v>
      </c>
      <c r="B197" s="97" t="s">
        <v>129</v>
      </c>
      <c r="C197" s="98" t="s">
        <v>360</v>
      </c>
      <c r="D197" s="98">
        <v>1</v>
      </c>
      <c r="E197" s="99"/>
      <c r="F197" s="99"/>
      <c r="G197" s="99" t="str">
        <f t="shared" si="22"/>
        <v/>
      </c>
      <c r="H197" s="100" t="str">
        <f>IF(ISBLANK(F197),"",IFERROR(VLOOKUP(F197,[1]REgaReportesMultiples!$A$2:$M$350,6,FALSE),""))</f>
        <v/>
      </c>
      <c r="I197" s="100" t="str">
        <f>IF(ISBLANK(F197),"",IFERROR(VLOOKUP(F197,[1]REgaReportesMultiples!$A$2:$M$350,9,FALSE),""))</f>
        <v/>
      </c>
      <c r="J197" s="102" t="str">
        <f t="shared" si="23"/>
        <v/>
      </c>
      <c r="K197" s="101" t="str">
        <f>IF(ISBLANK(F197),"",IFERROR(VLOOKUP(F197,[2]REgaReportesMultiples!$A$2:$M$350,6,FALSE),""))</f>
        <v/>
      </c>
      <c r="L197" s="101" t="str">
        <f>IF(ISBLANK(F197),"",IFERROR(VLOOKUP(F197,[2]REgaReportesMultiples!$A$2:$M$350,9,FALSE),""))</f>
        <v/>
      </c>
      <c r="M197" s="102" t="str">
        <f t="shared" si="21"/>
        <v/>
      </c>
      <c r="N197" s="101" t="str">
        <f>IF(ISBLANK(F197),"",IF(ISERROR(VLOOKUP(F197,[3]REgaReportesMultiples!$A$2:$M$350,4,FALSE)),"",VLOOKUP(F197,[3]REgaReportesMultiples!$A$2:$M$350,4,FALSE)))</f>
        <v/>
      </c>
      <c r="O197" s="100" t="s">
        <v>383</v>
      </c>
      <c r="P197" s="102"/>
      <c r="Q197" s="102"/>
      <c r="R197" s="102"/>
      <c r="S197" s="102">
        <f t="shared" si="24"/>
        <v>0</v>
      </c>
      <c r="T197" s="102">
        <f t="shared" si="25"/>
        <v>0</v>
      </c>
      <c r="U197" s="102">
        <f t="shared" si="26"/>
        <v>0</v>
      </c>
    </row>
    <row r="198" spans="1:21" ht="38.25" x14ac:dyDescent="0.25">
      <c r="A198" s="102" t="s">
        <v>113</v>
      </c>
      <c r="B198" s="97" t="s">
        <v>129</v>
      </c>
      <c r="C198" s="98" t="s">
        <v>361</v>
      </c>
      <c r="D198" s="98">
        <v>1</v>
      </c>
      <c r="E198" s="99"/>
      <c r="F198" s="99"/>
      <c r="G198" s="99" t="str">
        <f t="shared" si="22"/>
        <v/>
      </c>
      <c r="H198" s="100" t="str">
        <f>IF(ISBLANK(F198),"",IFERROR(VLOOKUP(F198,[1]REgaReportesMultiples!$A$2:$M$350,6,FALSE),""))</f>
        <v/>
      </c>
      <c r="I198" s="100" t="str">
        <f>IF(ISBLANK(F198),"",IFERROR(VLOOKUP(F198,[1]REgaReportesMultiples!$A$2:$M$350,9,FALSE),""))</f>
        <v/>
      </c>
      <c r="J198" s="102" t="str">
        <f t="shared" si="23"/>
        <v/>
      </c>
      <c r="K198" s="101" t="str">
        <f>IF(ISBLANK(F198),"",IFERROR(VLOOKUP(F198,[2]REgaReportesMultiples!$A$2:$M$350,6,FALSE),""))</f>
        <v/>
      </c>
      <c r="L198" s="101" t="str">
        <f>IF(ISBLANK(F198),"",IFERROR(VLOOKUP(F198,[2]REgaReportesMultiples!$A$2:$M$350,9,FALSE),""))</f>
        <v/>
      </c>
      <c r="M198" s="102" t="str">
        <f t="shared" si="21"/>
        <v/>
      </c>
      <c r="N198" s="101" t="str">
        <f>IF(ISBLANK(F198),"",IF(ISERROR(VLOOKUP(F198,[3]REgaReportesMultiples!$A$2:$M$350,4,FALSE)),"",VLOOKUP(F198,[3]REgaReportesMultiples!$A$2:$M$350,4,FALSE)))</f>
        <v/>
      </c>
      <c r="O198" s="100" t="s">
        <v>383</v>
      </c>
      <c r="P198" s="102"/>
      <c r="Q198" s="102"/>
      <c r="R198" s="102"/>
      <c r="S198" s="102">
        <f t="shared" si="24"/>
        <v>0</v>
      </c>
      <c r="T198" s="102">
        <f t="shared" si="25"/>
        <v>0</v>
      </c>
      <c r="U198" s="102">
        <f t="shared" si="26"/>
        <v>0</v>
      </c>
    </row>
    <row r="199" spans="1:21" ht="38.25" x14ac:dyDescent="0.25">
      <c r="A199" s="102" t="s">
        <v>113</v>
      </c>
      <c r="B199" s="97" t="s">
        <v>129</v>
      </c>
      <c r="C199" s="98" t="s">
        <v>362</v>
      </c>
      <c r="D199" s="98">
        <v>1</v>
      </c>
      <c r="E199" s="99"/>
      <c r="F199" s="99"/>
      <c r="G199" s="99" t="str">
        <f t="shared" si="22"/>
        <v/>
      </c>
      <c r="H199" s="100" t="str">
        <f>IF(ISBLANK(F199),"",IFERROR(VLOOKUP(F199,[1]REgaReportesMultiples!$A$2:$M$350,6,FALSE),""))</f>
        <v/>
      </c>
      <c r="I199" s="100" t="str">
        <f>IF(ISBLANK(F199),"",IFERROR(VLOOKUP(F199,[1]REgaReportesMultiples!$A$2:$M$350,9,FALSE),""))</f>
        <v/>
      </c>
      <c r="J199" s="102" t="str">
        <f t="shared" si="23"/>
        <v/>
      </c>
      <c r="K199" s="101" t="str">
        <f>IF(ISBLANK(F199),"",IFERROR(VLOOKUP(F199,[2]REgaReportesMultiples!$A$2:$M$350,6,FALSE),""))</f>
        <v/>
      </c>
      <c r="L199" s="101" t="str">
        <f>IF(ISBLANK(F199),"",IFERROR(VLOOKUP(F199,[2]REgaReportesMultiples!$A$2:$M$350,9,FALSE),""))</f>
        <v/>
      </c>
      <c r="M199" s="102" t="str">
        <f t="shared" si="21"/>
        <v/>
      </c>
      <c r="N199" s="101" t="str">
        <f>IF(ISBLANK(F199),"",IF(ISERROR(VLOOKUP(F199,[3]REgaReportesMultiples!$A$2:$M$350,4,FALSE)),"",VLOOKUP(F199,[3]REgaReportesMultiples!$A$2:$M$350,4,FALSE)))</f>
        <v/>
      </c>
      <c r="O199" s="100" t="s">
        <v>383</v>
      </c>
      <c r="P199" s="102"/>
      <c r="Q199" s="102"/>
      <c r="R199" s="102"/>
      <c r="S199" s="102">
        <f t="shared" si="24"/>
        <v>0</v>
      </c>
      <c r="T199" s="102">
        <f t="shared" si="25"/>
        <v>0</v>
      </c>
      <c r="U199" s="102">
        <f t="shared" si="26"/>
        <v>0</v>
      </c>
    </row>
    <row r="200" spans="1:21" ht="38.25" x14ac:dyDescent="0.25">
      <c r="A200" s="102" t="s">
        <v>113</v>
      </c>
      <c r="B200" s="97" t="s">
        <v>130</v>
      </c>
      <c r="C200" s="97" t="s">
        <v>110</v>
      </c>
      <c r="D200" s="97">
        <v>1</v>
      </c>
      <c r="E200" s="83"/>
      <c r="F200" s="83" t="s">
        <v>180</v>
      </c>
      <c r="G200" s="99" t="str">
        <f t="shared" si="22"/>
        <v/>
      </c>
      <c r="H200" s="100" t="str">
        <f>IF(ISBLANK(F200),"",IFERROR(VLOOKUP(F200,[1]REgaReportesMultiples!$A$2:$M$350,6,FALSE),""))</f>
        <v/>
      </c>
      <c r="I200" s="100" t="str">
        <f>IF(ISBLANK(F200),"",IFERROR(VLOOKUP(F200,[1]REgaReportesMultiples!$A$2:$M$350,9,FALSE),""))</f>
        <v/>
      </c>
      <c r="J200" s="102" t="str">
        <f t="shared" si="23"/>
        <v/>
      </c>
      <c r="K200" s="101">
        <f>IF(ISBLANK(F200),"",IFERROR(VLOOKUP(F200,[2]REgaReportesMultiples!$A$2:$M$350,6,FALSE),""))</f>
        <v>150000</v>
      </c>
      <c r="L200" s="101">
        <f>IF(ISBLANK(F200),"",IFERROR(VLOOKUP(F200,[2]REgaReportesMultiples!$A$2:$M$350,9,FALSE),""))</f>
        <v>0</v>
      </c>
      <c r="M200" s="102" t="str">
        <f t="shared" si="21"/>
        <v/>
      </c>
      <c r="N200" s="101" t="str">
        <f>IF(ISBLANK(F200),"",IF(ISERROR(VLOOKUP(F200,[3]REgaReportesMultiples!$A$2:$M$350,4,FALSE)),"",VLOOKUP(F200,[3]REgaReportesMultiples!$A$2:$M$350,4,FALSE)))</f>
        <v/>
      </c>
      <c r="O200" s="100" t="s">
        <v>383</v>
      </c>
      <c r="P200" s="102"/>
      <c r="Q200" s="102"/>
      <c r="R200" s="102"/>
      <c r="S200" s="102">
        <f t="shared" si="24"/>
        <v>0</v>
      </c>
      <c r="T200" s="102">
        <f t="shared" si="25"/>
        <v>0</v>
      </c>
      <c r="U200" s="102">
        <f t="shared" si="26"/>
        <v>0</v>
      </c>
    </row>
    <row r="201" spans="1:21" x14ac:dyDescent="0.25">
      <c r="D201" s="126">
        <f>SUM(D2:D200)</f>
        <v>107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3"/>
  <sheetViews>
    <sheetView workbookViewId="0">
      <pane xSplit="3" ySplit="4" topLeftCell="J178" activePane="bottomRight" state="frozen"/>
      <selection pane="topRight" activeCell="D1" sqref="D1"/>
      <selection pane="bottomLeft" activeCell="A5" sqref="A5"/>
      <selection pane="bottomRight" activeCell="O4" sqref="O4:Q4"/>
    </sheetView>
  </sheetViews>
  <sheetFormatPr baseColWidth="10" defaultRowHeight="12.75" x14ac:dyDescent="0.2"/>
  <cols>
    <col min="1" max="1" width="12.140625" style="20" customWidth="1"/>
    <col min="2" max="2" width="18.140625" style="20" customWidth="1"/>
    <col min="3" max="3" width="38.85546875" style="20" customWidth="1"/>
    <col min="4" max="6" width="11.5703125" style="27" customWidth="1"/>
    <col min="7" max="8" width="12.28515625" style="48" customWidth="1"/>
    <col min="9" max="9" width="11.42578125" style="20"/>
    <col min="10" max="10" width="12" style="38" customWidth="1"/>
    <col min="11" max="11" width="13" style="38" customWidth="1"/>
    <col min="12" max="12" width="11.42578125" style="20"/>
    <col min="13" max="13" width="14.42578125" style="20" customWidth="1"/>
    <col min="14" max="14" width="12.28515625" style="48" customWidth="1"/>
    <col min="15" max="15" width="10" style="20" bestFit="1" customWidth="1"/>
    <col min="16" max="16" width="7.42578125" style="20" bestFit="1" customWidth="1"/>
    <col min="17" max="17" width="38.85546875" style="20" customWidth="1"/>
    <col min="18" max="16384" width="11.42578125" style="20"/>
  </cols>
  <sheetData>
    <row r="1" spans="1:17" x14ac:dyDescent="0.2">
      <c r="A1" s="20" t="s">
        <v>112</v>
      </c>
    </row>
    <row r="2" spans="1:17" x14ac:dyDescent="0.2">
      <c r="A2" s="20" t="s">
        <v>111</v>
      </c>
    </row>
    <row r="3" spans="1:17" x14ac:dyDescent="0.2">
      <c r="B3" s="21"/>
    </row>
    <row r="4" spans="1:17" s="26" customFormat="1" ht="51" x14ac:dyDescent="0.2">
      <c r="A4" s="25" t="s">
        <v>115</v>
      </c>
      <c r="B4" s="25" t="s">
        <v>116</v>
      </c>
      <c r="C4" s="25" t="s">
        <v>111</v>
      </c>
      <c r="D4" s="25" t="s">
        <v>133</v>
      </c>
      <c r="E4" s="25" t="s">
        <v>138</v>
      </c>
      <c r="F4" s="49" t="s">
        <v>183</v>
      </c>
      <c r="G4" s="50" t="s">
        <v>184</v>
      </c>
      <c r="H4" s="50" t="s">
        <v>185</v>
      </c>
      <c r="I4" s="30" t="s">
        <v>132</v>
      </c>
      <c r="J4" s="39" t="s">
        <v>182</v>
      </c>
      <c r="K4" s="39" t="s">
        <v>134</v>
      </c>
      <c r="L4" s="31" t="s">
        <v>136</v>
      </c>
      <c r="M4" s="31" t="s">
        <v>135</v>
      </c>
      <c r="N4" s="50" t="s">
        <v>384</v>
      </c>
      <c r="O4" s="32" t="s">
        <v>266</v>
      </c>
      <c r="P4" s="32" t="s">
        <v>267</v>
      </c>
      <c r="Q4" s="32" t="s">
        <v>137</v>
      </c>
    </row>
    <row r="5" spans="1:17" s="45" customFormat="1" ht="38.25" x14ac:dyDescent="0.2">
      <c r="A5" s="41" t="s">
        <v>107</v>
      </c>
      <c r="B5" s="41" t="s">
        <v>117</v>
      </c>
      <c r="C5" s="42" t="s">
        <v>268</v>
      </c>
      <c r="D5" s="43"/>
      <c r="E5" s="43" t="s">
        <v>157</v>
      </c>
      <c r="F5" s="51" t="str">
        <f>IF(ISBLANK(E5),IF(ISBLANK(Q5),"","SI"),IF(G5&lt;&gt;"",IF(G5&gt;0,"SI",""),""))</f>
        <v>SI</v>
      </c>
      <c r="G5" s="52">
        <f>IF(ISBLANK(E5),"",IFERROR(VLOOKUP(E5,[1]REgaReportesMultiples!$A$2:$M$350,6,FALSE),""))</f>
        <v>545277.6</v>
      </c>
      <c r="H5" s="52">
        <f>IF(ISBLANK(E5),"",IFERROR(VLOOKUP(E5,[1]REgaReportesMultiples!$A$2:$M$350,9,FALSE),""))</f>
        <v>414381.03</v>
      </c>
      <c r="I5" s="40" t="str">
        <f>IF(ISBLANK(E5),IF(ISBLANK(Q5),"","SI"),IF(K5&lt;&gt;"",IF(K5&gt;0,"SI",""),""))</f>
        <v>SI</v>
      </c>
      <c r="J5" s="44">
        <f>IF(ISBLANK(E5),"",IFERROR(VLOOKUP(E5,[2]REgaReportesMultiples!$A$2:$M$350,6,FALSE),""))</f>
        <v>642305</v>
      </c>
      <c r="K5" s="44">
        <f>IF(ISBLANK(E5),"",IFERROR(VLOOKUP(E5,[2]REgaReportesMultiples!$A$2:$M$350,9,FALSE),""))</f>
        <v>578575.46</v>
      </c>
      <c r="L5" s="40" t="str">
        <f>IF(ISBLANK(E5),IF(ISBLANK(Q5),"","SI"),IF(M5&lt;&gt;"",IF(M5&gt;0,"SI",""),""))</f>
        <v>SI</v>
      </c>
      <c r="M5" s="44">
        <f>IF(ISBLANK(E5),"",IF(ISERROR(VLOOKUP(E5,[3]REgaReportesMultiples!$A$2:$M$350,4,FALSE)),"",VLOOKUP(E5,[3]REgaReportesMultiples!$A$2:$M$350,4,FALSE)))</f>
        <v>1500000</v>
      </c>
      <c r="N5" s="52" t="str">
        <f>+IF(OR(M5&lt;&gt;0,M5&lt;&gt;""),"CUMPLIDO","NO CUMPLIDO")</f>
        <v>CUMPLIDO</v>
      </c>
      <c r="O5" s="40"/>
      <c r="P5" s="40"/>
      <c r="Q5" s="40"/>
    </row>
    <row r="6" spans="1:17" s="45" customFormat="1" ht="38.25" x14ac:dyDescent="0.2">
      <c r="A6" s="41" t="s">
        <v>107</v>
      </c>
      <c r="B6" s="41" t="s">
        <v>117</v>
      </c>
      <c r="C6" s="42" t="s">
        <v>269</v>
      </c>
      <c r="D6" s="43"/>
      <c r="E6" s="43"/>
      <c r="F6" s="51" t="str">
        <f>IF(ISBLANK(E6),IF(ISBLANK(Q6),"","SI"),IF(G6&lt;&gt;"",IF(G6&gt;0,"SI",""),""))</f>
        <v/>
      </c>
      <c r="G6" s="52" t="str">
        <f>IF(ISBLANK(E6),"",IFERROR(VLOOKUP(E6,[1]REgaReportesMultiples!$A$2:$M$350,6,FALSE),""))</f>
        <v/>
      </c>
      <c r="H6" s="52" t="str">
        <f>IF(ISBLANK(E6),"",IFERROR(VLOOKUP(E6,[1]REgaReportesMultiples!$A$2:$M$350,9,FALSE),""))</f>
        <v/>
      </c>
      <c r="I6" s="40" t="str">
        <f>IF(ISBLANK(E6),IF(ISBLANK(Q6),"","SI"),IF(K6&lt;&gt;"",IF(K6&gt;0,"SI",""),""))</f>
        <v/>
      </c>
      <c r="J6" s="44" t="str">
        <f>IF(ISBLANK(E6),"",IFERROR(VLOOKUP(E6,[2]REgaReportesMultiples!$A$2:$M$350,6,FALSE),""))</f>
        <v/>
      </c>
      <c r="K6" s="44" t="str">
        <f>IF(ISBLANK(E6),"",IFERROR(VLOOKUP(E6,[2]REgaReportesMultiples!$A$2:$M$350,9,FALSE),""))</f>
        <v/>
      </c>
      <c r="L6" s="40" t="str">
        <f>IF(ISBLANK(E6),IF(ISBLANK(Q6),"","SI"),IF(M6&lt;&gt;"",IF(M6&gt;0,"SI",""),""))</f>
        <v/>
      </c>
      <c r="M6" s="44" t="str">
        <f>IF(ISBLANK(E6),"",IF(ISERROR(VLOOKUP(E6,[3]REgaReportesMultiples!$A$2:$M$350,4,FALSE)),"",VLOOKUP(E6,[3]REgaReportesMultiples!$A$2:$M$350,4,FALSE)))</f>
        <v/>
      </c>
      <c r="N6" s="52" t="s">
        <v>383</v>
      </c>
      <c r="O6" s="40"/>
      <c r="P6" s="40"/>
      <c r="Q6" s="40"/>
    </row>
    <row r="7" spans="1:17" s="45" customFormat="1" ht="51" x14ac:dyDescent="0.2">
      <c r="A7" s="41" t="s">
        <v>107</v>
      </c>
      <c r="B7" s="41" t="s">
        <v>117</v>
      </c>
      <c r="C7" s="42" t="s">
        <v>270</v>
      </c>
      <c r="D7" s="43"/>
      <c r="E7" s="43"/>
      <c r="F7" s="51" t="str">
        <f>IF(ISBLANK(E7),IF(ISBLANK(Q7),"","SI"),IF(G7&lt;&gt;"",IF(G7&gt;0,"SI",""),""))</f>
        <v/>
      </c>
      <c r="G7" s="52" t="str">
        <f>IF(ISBLANK(E7),"",IFERROR(VLOOKUP(E7,[1]REgaReportesMultiples!$A$2:$M$350,6,FALSE),""))</f>
        <v/>
      </c>
      <c r="H7" s="52" t="str">
        <f>IF(ISBLANK(E7),"",IFERROR(VLOOKUP(E7,[1]REgaReportesMultiples!$A$2:$M$350,9,FALSE),""))</f>
        <v/>
      </c>
      <c r="I7" s="40" t="str">
        <f>IF(ISBLANK(E7),IF(ISBLANK(Q7),"","SI"),IF(K7&lt;&gt;"",IF(K7&gt;0,"SI",""),""))</f>
        <v/>
      </c>
      <c r="J7" s="44" t="str">
        <f>IF(ISBLANK(E7),"",IFERROR(VLOOKUP(E7,[2]REgaReportesMultiples!$A$2:$M$350,6,FALSE),""))</f>
        <v/>
      </c>
      <c r="K7" s="44" t="str">
        <f>IF(ISBLANK(E7),"",IFERROR(VLOOKUP(E7,[2]REgaReportesMultiples!$A$2:$M$350,9,FALSE),""))</f>
        <v/>
      </c>
      <c r="L7" s="40" t="str">
        <f>IF(ISBLANK(E7),IF(ISBLANK(Q7),"","SI"),IF(M7&lt;&gt;"",IF(M7&gt;0,"SI",""),""))</f>
        <v/>
      </c>
      <c r="M7" s="44" t="str">
        <f>IF(ISBLANK(E7),"",IF(ISERROR(VLOOKUP(E7,[3]REgaReportesMultiples!$A$2:$M$350,4,FALSE)),"",VLOOKUP(E7,[3]REgaReportesMultiples!$A$2:$M$350,4,FALSE)))</f>
        <v/>
      </c>
      <c r="N7" s="52" t="s">
        <v>383</v>
      </c>
      <c r="O7" s="40"/>
      <c r="P7" s="40"/>
      <c r="Q7" s="40"/>
    </row>
    <row r="8" spans="1:17" s="45" customFormat="1" ht="25.5" x14ac:dyDescent="0.2">
      <c r="A8" s="41" t="s">
        <v>107</v>
      </c>
      <c r="B8" s="41" t="s">
        <v>117</v>
      </c>
      <c r="C8" s="42" t="s">
        <v>271</v>
      </c>
      <c r="D8" s="43"/>
      <c r="E8" s="43"/>
      <c r="F8" s="51" t="str">
        <f>IF(ISBLANK(E8),IF(ISBLANK(Q8),"","SI"),IF(G8&lt;&gt;"",IF(G8&gt;0,"SI",""),""))</f>
        <v/>
      </c>
      <c r="G8" s="52" t="str">
        <f>IF(ISBLANK(E8),"",IFERROR(VLOOKUP(E8,[1]REgaReportesMultiples!$A$2:$M$350,6,FALSE),""))</f>
        <v/>
      </c>
      <c r="H8" s="52" t="str">
        <f>IF(ISBLANK(E8),"",IFERROR(VLOOKUP(E8,[1]REgaReportesMultiples!$A$2:$M$350,9,FALSE),""))</f>
        <v/>
      </c>
      <c r="I8" s="40" t="str">
        <f>IF(ISBLANK(E8),IF(ISBLANK(Q8),"","SI"),IF(K8&lt;&gt;"",IF(K8&gt;0,"SI",""),""))</f>
        <v/>
      </c>
      <c r="J8" s="44" t="str">
        <f>IF(ISBLANK(E8),"",IFERROR(VLOOKUP(E8,[2]REgaReportesMultiples!$A$2:$M$350,6,FALSE),""))</f>
        <v/>
      </c>
      <c r="K8" s="44" t="str">
        <f>IF(ISBLANK(E8),"",IFERROR(VLOOKUP(E8,[2]REgaReportesMultiples!$A$2:$M$350,9,FALSE),""))</f>
        <v/>
      </c>
      <c r="L8" s="40" t="str">
        <f>IF(ISBLANK(E8),IF(ISBLANK(Q8),"","SI"),IF(M8&lt;&gt;"",IF(M8&gt;0,"SI",""),""))</f>
        <v/>
      </c>
      <c r="M8" s="44" t="str">
        <f>IF(ISBLANK(E8),"",IF(ISERROR(VLOOKUP(E8,[3]REgaReportesMultiples!$A$2:$M$350,4,FALSE)),"",VLOOKUP(E8,[3]REgaReportesMultiples!$A$2:$M$350,4,FALSE)))</f>
        <v/>
      </c>
      <c r="N8" s="52" t="s">
        <v>383</v>
      </c>
      <c r="O8" s="40"/>
      <c r="P8" s="40"/>
      <c r="Q8" s="40"/>
    </row>
    <row r="9" spans="1:17" s="45" customFormat="1" ht="25.5" x14ac:dyDescent="0.2">
      <c r="A9" s="41" t="s">
        <v>107</v>
      </c>
      <c r="B9" s="41" t="s">
        <v>117</v>
      </c>
      <c r="C9" s="42" t="s">
        <v>272</v>
      </c>
      <c r="D9" s="43"/>
      <c r="E9" s="43"/>
      <c r="F9" s="51" t="str">
        <f>IF(ISBLANK(E9),IF(ISBLANK(Q9),"","SI"),IF(G9&lt;&gt;"",IF(G9&gt;0,"SI",""),""))</f>
        <v/>
      </c>
      <c r="G9" s="52" t="str">
        <f>IF(ISBLANK(E9),"",IFERROR(VLOOKUP(E9,[1]REgaReportesMultiples!$A$2:$M$350,6,FALSE),""))</f>
        <v/>
      </c>
      <c r="H9" s="52" t="str">
        <f>IF(ISBLANK(E9),"",IFERROR(VLOOKUP(E9,[1]REgaReportesMultiples!$A$2:$M$350,9,FALSE),""))</f>
        <v/>
      </c>
      <c r="I9" s="40" t="str">
        <f>IF(ISBLANK(E9),IF(ISBLANK(Q9),"","SI"),IF(K9&lt;&gt;"",IF(K9&gt;0,"SI",""),""))</f>
        <v/>
      </c>
      <c r="J9" s="44" t="str">
        <f>IF(ISBLANK(E9),"",IFERROR(VLOOKUP(E9,[2]REgaReportesMultiples!$A$2:$M$350,6,FALSE),""))</f>
        <v/>
      </c>
      <c r="K9" s="44" t="str">
        <f>IF(ISBLANK(E9),"",IFERROR(VLOOKUP(E9,[2]REgaReportesMultiples!$A$2:$M$350,9,FALSE),""))</f>
        <v/>
      </c>
      <c r="L9" s="40" t="str">
        <f>IF(ISBLANK(E9),IF(ISBLANK(Q9),"","SI"),IF(M9&lt;&gt;"",IF(M9&gt;0,"SI",""),""))</f>
        <v/>
      </c>
      <c r="M9" s="44" t="str">
        <f>IF(ISBLANK(E9),"",IF(ISERROR(VLOOKUP(E9,[3]REgaReportesMultiples!$A$2:$M$350,4,FALSE)),"",VLOOKUP(E9,[3]REgaReportesMultiples!$A$2:$M$350,4,FALSE)))</f>
        <v/>
      </c>
      <c r="N9" s="52" t="s">
        <v>383</v>
      </c>
      <c r="O9" s="40"/>
      <c r="P9" s="40"/>
      <c r="Q9" s="40"/>
    </row>
    <row r="10" spans="1:17" ht="16.5" x14ac:dyDescent="0.2">
      <c r="A10" s="41" t="s">
        <v>107</v>
      </c>
      <c r="B10" s="23" t="s">
        <v>118</v>
      </c>
      <c r="C10" s="24" t="s">
        <v>100</v>
      </c>
      <c r="D10" s="36" t="s">
        <v>131</v>
      </c>
      <c r="E10" s="62" t="s">
        <v>186</v>
      </c>
      <c r="F10" s="51" t="str">
        <f>IF(ISBLANK(E10),IF(ISBLANK(Q10),"","SI"),IF(G10&lt;&gt;"",IF(G10&gt;0,"SI",""),""))</f>
        <v>SI</v>
      </c>
      <c r="G10" s="52">
        <f>IF(ISBLANK(E10),"",IFERROR(VLOOKUP(E10,[1]REgaReportesMultiples!$A$2:$M$350,6,FALSE),""))</f>
        <v>2000000</v>
      </c>
      <c r="H10" s="52">
        <f>IF(ISBLANK(E10),"",IFERROR(VLOOKUP(E10,[1]REgaReportesMultiples!$A$2:$M$350,9,FALSE),""))</f>
        <v>2000000</v>
      </c>
      <c r="I10" s="40" t="str">
        <f>IF(ISBLANK(E10),IF(ISBLANK(Q10),"","SI"),IF(K10&lt;&gt;"",IF(K10&gt;0,"SI",""),""))</f>
        <v>SI</v>
      </c>
      <c r="J10" s="44">
        <f>IF(ISBLANK(E10),"",IFERROR(VLOOKUP(E10,[2]REgaReportesMultiples!$A$2:$M$350,6,FALSE),""))</f>
        <v>700000</v>
      </c>
      <c r="K10" s="44">
        <f>IF(ISBLANK(E10),"",IFERROR(VLOOKUP(E10,[2]REgaReportesMultiples!$A$2:$M$350,9,FALSE),""))</f>
        <v>700000</v>
      </c>
      <c r="L10" s="40" t="str">
        <f>IF(ISBLANK(E10),IF(ISBLANK(Q10),"","SI"),IF(M10&lt;&gt;"",IF(M10&gt;0,"SI",""),""))</f>
        <v>SI</v>
      </c>
      <c r="M10" s="44">
        <f>IF(ISBLANK(E10),"",IF(ISERROR(VLOOKUP(E10,[3]REgaReportesMultiples!$A$2:$M$350,4,FALSE)),"",VLOOKUP(E10,[3]REgaReportesMultiples!$A$2:$M$350,4,FALSE)))</f>
        <v>300000</v>
      </c>
      <c r="N10" s="52" t="str">
        <f t="shared" ref="N10:N73" si="0">+IF(OR(M10&lt;&gt;0,M10&lt;&gt;""),"CUMPLIDO","NO CUMPLIDO")</f>
        <v>CUMPLIDO</v>
      </c>
      <c r="O10" s="22"/>
      <c r="P10" s="22" t="s">
        <v>131</v>
      </c>
      <c r="Q10" s="22"/>
    </row>
    <row r="11" spans="1:17" x14ac:dyDescent="0.2">
      <c r="A11" s="41" t="s">
        <v>107</v>
      </c>
      <c r="B11" s="23" t="s">
        <v>118</v>
      </c>
      <c r="C11" s="24" t="s">
        <v>273</v>
      </c>
      <c r="D11" s="36" t="s">
        <v>131</v>
      </c>
      <c r="E11" s="28"/>
      <c r="F11" s="51" t="str">
        <f>IF(ISBLANK(E11),IF(ISBLANK(Q11),"","SI"),IF(G11&lt;&gt;"",IF(G11&gt;0,"SI",""),""))</f>
        <v/>
      </c>
      <c r="G11" s="52" t="str">
        <f>IF(ISBLANK(E11),"",IFERROR(VLOOKUP(E11,[1]REgaReportesMultiples!$A$2:$M$350,6,FALSE),""))</f>
        <v/>
      </c>
      <c r="H11" s="52" t="str">
        <f>IF(ISBLANK(E11),"",IFERROR(VLOOKUP(E11,[1]REgaReportesMultiples!$A$2:$M$350,9,FALSE),""))</f>
        <v/>
      </c>
      <c r="I11" s="40" t="str">
        <f>IF(ISBLANK(E11),IF(ISBLANK(Q11),"","SI"),IF(K11&lt;&gt;"",IF(K11&gt;0,"SI",""),""))</f>
        <v/>
      </c>
      <c r="J11" s="44" t="str">
        <f>IF(ISBLANK(E11),"",IFERROR(VLOOKUP(E11,[2]REgaReportesMultiples!$A$2:$M$350,6,FALSE),""))</f>
        <v/>
      </c>
      <c r="K11" s="44" t="str">
        <f>IF(ISBLANK(E11),"",IFERROR(VLOOKUP(E11,[2]REgaReportesMultiples!$A$2:$M$350,9,FALSE),""))</f>
        <v/>
      </c>
      <c r="L11" s="40" t="str">
        <f>IF(ISBLANK(E11),IF(ISBLANK(Q11),"","SI"),IF(M11&lt;&gt;"",IF(M11&gt;0,"SI",""),""))</f>
        <v/>
      </c>
      <c r="M11" s="44" t="str">
        <f>IF(ISBLANK(E11),"",IF(ISERROR(VLOOKUP(E11,[3]REgaReportesMultiples!$A$2:$M$350,4,FALSE)),"",VLOOKUP(E11,[3]REgaReportesMultiples!$A$2:$M$350,4,FALSE)))</f>
        <v/>
      </c>
      <c r="N11" s="52" t="s">
        <v>383</v>
      </c>
      <c r="O11" s="22"/>
      <c r="P11" s="22" t="s">
        <v>131</v>
      </c>
      <c r="Q11" s="22"/>
    </row>
    <row r="12" spans="1:17" x14ac:dyDescent="0.2">
      <c r="A12" s="41" t="s">
        <v>107</v>
      </c>
      <c r="B12" s="23" t="s">
        <v>118</v>
      </c>
      <c r="C12" s="24" t="s">
        <v>102</v>
      </c>
      <c r="D12" s="36" t="s">
        <v>131</v>
      </c>
      <c r="E12" s="28"/>
      <c r="F12" s="51" t="str">
        <f>IF(ISBLANK(E12),IF(ISBLANK(Q12),"","SI"),IF(G12&lt;&gt;"",IF(G12&gt;0,"SI",""),""))</f>
        <v/>
      </c>
      <c r="G12" s="52" t="str">
        <f>IF(ISBLANK(E12),"",IFERROR(VLOOKUP(E12,[1]REgaReportesMultiples!$A$2:$M$350,6,FALSE),""))</f>
        <v/>
      </c>
      <c r="H12" s="52" t="str">
        <f>IF(ISBLANK(E12),"",IFERROR(VLOOKUP(E12,[1]REgaReportesMultiples!$A$2:$M$350,9,FALSE),""))</f>
        <v/>
      </c>
      <c r="I12" s="40" t="str">
        <f>IF(ISBLANK(E12),IF(ISBLANK(Q12),"","SI"),IF(K12&lt;&gt;"",IF(K12&gt;0,"SI",""),""))</f>
        <v/>
      </c>
      <c r="J12" s="44" t="str">
        <f>IF(ISBLANK(E12),"",IFERROR(VLOOKUP(E12,[2]REgaReportesMultiples!$A$2:$M$350,6,FALSE),""))</f>
        <v/>
      </c>
      <c r="K12" s="44" t="str">
        <f>IF(ISBLANK(E12),"",IFERROR(VLOOKUP(E12,[2]REgaReportesMultiples!$A$2:$M$350,9,FALSE),""))</f>
        <v/>
      </c>
      <c r="L12" s="40" t="str">
        <f>IF(ISBLANK(E12),IF(ISBLANK(Q12),"","SI"),IF(M12&lt;&gt;"",IF(M12&gt;0,"SI",""),""))</f>
        <v/>
      </c>
      <c r="M12" s="44" t="str">
        <f>IF(ISBLANK(E12),"",IF(ISERROR(VLOOKUP(E12,[3]REgaReportesMultiples!$A$2:$M$350,4,FALSE)),"",VLOOKUP(E12,[3]REgaReportesMultiples!$A$2:$M$350,4,FALSE)))</f>
        <v/>
      </c>
      <c r="N12" s="52" t="s">
        <v>383</v>
      </c>
      <c r="O12" s="22"/>
      <c r="P12" s="22" t="s">
        <v>131</v>
      </c>
      <c r="Q12" s="22"/>
    </row>
    <row r="13" spans="1:17" ht="63.75" x14ac:dyDescent="0.2">
      <c r="A13" s="41" t="s">
        <v>107</v>
      </c>
      <c r="B13" s="23" t="s">
        <v>119</v>
      </c>
      <c r="C13" s="24" t="s">
        <v>274</v>
      </c>
      <c r="D13" s="28"/>
      <c r="E13" s="28"/>
      <c r="F13" s="51" t="str">
        <f>IF(ISBLANK(E13),IF(ISBLANK(Q13),"","SI"),IF(G13&lt;&gt;"",IF(G13&gt;0,"SI",""),""))</f>
        <v/>
      </c>
      <c r="G13" s="52" t="str">
        <f>IF(ISBLANK(E13),"",IFERROR(VLOOKUP(E13,[1]REgaReportesMultiples!$A$2:$M$350,6,FALSE),""))</f>
        <v/>
      </c>
      <c r="H13" s="52" t="str">
        <f>IF(ISBLANK(E13),"",IFERROR(VLOOKUP(E13,[1]REgaReportesMultiples!$A$2:$M$350,9,FALSE),""))</f>
        <v/>
      </c>
      <c r="I13" s="40" t="str">
        <f>IF(ISBLANK(E13),IF(ISBLANK(Q13),"","SI"),IF(K13&lt;&gt;"",IF(K13&gt;0,"SI",""),""))</f>
        <v/>
      </c>
      <c r="J13" s="44" t="str">
        <f>IF(ISBLANK(E13),"",IFERROR(VLOOKUP(E13,[2]REgaReportesMultiples!$A$2:$M$350,6,FALSE),""))</f>
        <v/>
      </c>
      <c r="K13" s="44" t="str">
        <f>IF(ISBLANK(E13),"",IFERROR(VLOOKUP(E13,[2]REgaReportesMultiples!$A$2:$M$350,9,FALSE),""))</f>
        <v/>
      </c>
      <c r="L13" s="40" t="str">
        <f>IF(ISBLANK(E13),IF(ISBLANK(Q13),"","SI"),IF(M13&lt;&gt;"",IF(M13&gt;0,"SI",""),""))</f>
        <v/>
      </c>
      <c r="M13" s="44" t="str">
        <f>IF(ISBLANK(E13),"",IF(ISERROR(VLOOKUP(E13,[3]REgaReportesMultiples!$A$2:$M$350,4,FALSE)),"",VLOOKUP(E13,[3]REgaReportesMultiples!$A$2:$M$350,4,FALSE)))</f>
        <v/>
      </c>
      <c r="N13" s="52" t="s">
        <v>383</v>
      </c>
      <c r="O13" s="22"/>
      <c r="P13" s="22"/>
      <c r="Q13" s="22"/>
    </row>
    <row r="14" spans="1:17" ht="25.5" x14ac:dyDescent="0.2">
      <c r="A14" s="41" t="s">
        <v>107</v>
      </c>
      <c r="B14" s="23" t="s">
        <v>119</v>
      </c>
      <c r="C14" s="24" t="s">
        <v>275</v>
      </c>
      <c r="D14" s="28"/>
      <c r="E14" s="28"/>
      <c r="F14" s="51" t="str">
        <f>IF(ISBLANK(E14),IF(ISBLANK(Q14),"","SI"),IF(G14&lt;&gt;"",IF(G14&gt;0,"SI",""),""))</f>
        <v/>
      </c>
      <c r="G14" s="52" t="str">
        <f>IF(ISBLANK(E14),"",IFERROR(VLOOKUP(E14,[1]REgaReportesMultiples!$A$2:$M$350,6,FALSE),""))</f>
        <v/>
      </c>
      <c r="H14" s="52" t="str">
        <f>IF(ISBLANK(E14),"",IFERROR(VLOOKUP(E14,[1]REgaReportesMultiples!$A$2:$M$350,9,FALSE),""))</f>
        <v/>
      </c>
      <c r="I14" s="40" t="str">
        <f>IF(ISBLANK(E14),IF(ISBLANK(Q14),"","SI"),IF(K14&lt;&gt;"",IF(K14&gt;0,"SI",""),""))</f>
        <v/>
      </c>
      <c r="J14" s="44" t="str">
        <f>IF(ISBLANK(E14),"",IFERROR(VLOOKUP(E14,[2]REgaReportesMultiples!$A$2:$M$350,6,FALSE),""))</f>
        <v/>
      </c>
      <c r="K14" s="44" t="str">
        <f>IF(ISBLANK(E14),"",IFERROR(VLOOKUP(E14,[2]REgaReportesMultiples!$A$2:$M$350,9,FALSE),""))</f>
        <v/>
      </c>
      <c r="L14" s="40" t="str">
        <f>IF(ISBLANK(E14),IF(ISBLANK(Q14),"","SI"),IF(M14&lt;&gt;"",IF(M14&gt;0,"SI",""),""))</f>
        <v/>
      </c>
      <c r="M14" s="44" t="str">
        <f>IF(ISBLANK(E14),"",IF(ISERROR(VLOOKUP(E14,[3]REgaReportesMultiples!$A$2:$M$350,4,FALSE)),"",VLOOKUP(E14,[3]REgaReportesMultiples!$A$2:$M$350,4,FALSE)))</f>
        <v/>
      </c>
      <c r="N14" s="52" t="s">
        <v>383</v>
      </c>
      <c r="O14" s="22"/>
      <c r="P14" s="22"/>
      <c r="Q14" s="22"/>
    </row>
    <row r="15" spans="1:17" ht="25.5" x14ac:dyDescent="0.2">
      <c r="A15" s="41" t="s">
        <v>107</v>
      </c>
      <c r="B15" s="23" t="s">
        <v>119</v>
      </c>
      <c r="C15" s="24" t="s">
        <v>276</v>
      </c>
      <c r="D15" s="28"/>
      <c r="E15" s="28"/>
      <c r="F15" s="51" t="str">
        <f>IF(ISBLANK(E15),IF(ISBLANK(Q15),"","SI"),IF(G15&lt;&gt;"",IF(G15&gt;0,"SI",""),""))</f>
        <v/>
      </c>
      <c r="G15" s="52" t="str">
        <f>IF(ISBLANK(E15),"",IFERROR(VLOOKUP(E15,[1]REgaReportesMultiples!$A$2:$M$350,6,FALSE),""))</f>
        <v/>
      </c>
      <c r="H15" s="52" t="str">
        <f>IF(ISBLANK(E15),"",IFERROR(VLOOKUP(E15,[1]REgaReportesMultiples!$A$2:$M$350,9,FALSE),""))</f>
        <v/>
      </c>
      <c r="I15" s="40" t="str">
        <f>IF(ISBLANK(E15),IF(ISBLANK(Q15),"","SI"),IF(K15&lt;&gt;"",IF(K15&gt;0,"SI",""),""))</f>
        <v/>
      </c>
      <c r="J15" s="44" t="str">
        <f>IF(ISBLANK(E15),"",IFERROR(VLOOKUP(E15,[2]REgaReportesMultiples!$A$2:$M$350,6,FALSE),""))</f>
        <v/>
      </c>
      <c r="K15" s="44" t="str">
        <f>IF(ISBLANK(E15),"",IFERROR(VLOOKUP(E15,[2]REgaReportesMultiples!$A$2:$M$350,9,FALSE),""))</f>
        <v/>
      </c>
      <c r="L15" s="40" t="str">
        <f>IF(ISBLANK(E15),IF(ISBLANK(Q15),"","SI"),IF(M15&lt;&gt;"",IF(M15&gt;0,"SI",""),""))</f>
        <v/>
      </c>
      <c r="M15" s="44" t="str">
        <f>IF(ISBLANK(E15),"",IF(ISERROR(VLOOKUP(E15,[3]REgaReportesMultiples!$A$2:$M$350,4,FALSE)),"",VLOOKUP(E15,[3]REgaReportesMultiples!$A$2:$M$350,4,FALSE)))</f>
        <v/>
      </c>
      <c r="N15" s="52" t="s">
        <v>383</v>
      </c>
      <c r="O15" s="22"/>
      <c r="P15" s="22"/>
      <c r="Q15" s="22"/>
    </row>
    <row r="16" spans="1:17" ht="25.5" x14ac:dyDescent="0.2">
      <c r="A16" s="41" t="s">
        <v>107</v>
      </c>
      <c r="B16" s="23" t="s">
        <v>119</v>
      </c>
      <c r="C16" s="24" t="s">
        <v>277</v>
      </c>
      <c r="D16" s="28"/>
      <c r="E16" s="28"/>
      <c r="F16" s="51" t="str">
        <f>IF(ISBLANK(E16),IF(ISBLANK(Q16),"","SI"),IF(G16&lt;&gt;"",IF(G16&gt;0,"SI",""),""))</f>
        <v/>
      </c>
      <c r="G16" s="52" t="str">
        <f>IF(ISBLANK(E16),"",IFERROR(VLOOKUP(E16,[1]REgaReportesMultiples!$A$2:$M$350,6,FALSE),""))</f>
        <v/>
      </c>
      <c r="H16" s="52" t="str">
        <f>IF(ISBLANK(E16),"",IFERROR(VLOOKUP(E16,[1]REgaReportesMultiples!$A$2:$M$350,9,FALSE),""))</f>
        <v/>
      </c>
      <c r="I16" s="40" t="str">
        <f>IF(ISBLANK(E16),IF(ISBLANK(Q16),"","SI"),IF(K16&lt;&gt;"",IF(K16&gt;0,"SI",""),""))</f>
        <v/>
      </c>
      <c r="J16" s="44" t="str">
        <f>IF(ISBLANK(E16),"",IFERROR(VLOOKUP(E16,[2]REgaReportesMultiples!$A$2:$M$350,6,FALSE),""))</f>
        <v/>
      </c>
      <c r="K16" s="44" t="str">
        <f>IF(ISBLANK(E16),"",IFERROR(VLOOKUP(E16,[2]REgaReportesMultiples!$A$2:$M$350,9,FALSE),""))</f>
        <v/>
      </c>
      <c r="L16" s="40" t="str">
        <f>IF(ISBLANK(E16),IF(ISBLANK(Q16),"","SI"),IF(M16&lt;&gt;"",IF(M16&gt;0,"SI",""),""))</f>
        <v/>
      </c>
      <c r="M16" s="44" t="str">
        <f>IF(ISBLANK(E16),"",IF(ISERROR(VLOOKUP(E16,[3]REgaReportesMultiples!$A$2:$M$350,4,FALSE)),"",VLOOKUP(E16,[3]REgaReportesMultiples!$A$2:$M$350,4,FALSE)))</f>
        <v/>
      </c>
      <c r="N16" s="52" t="s">
        <v>383</v>
      </c>
      <c r="O16" s="22"/>
      <c r="P16" s="22"/>
      <c r="Q16" s="22"/>
    </row>
    <row r="17" spans="1:17" ht="51" x14ac:dyDescent="0.2">
      <c r="A17" s="41" t="s">
        <v>107</v>
      </c>
      <c r="B17" s="23" t="s">
        <v>119</v>
      </c>
      <c r="C17" s="24" t="s">
        <v>278</v>
      </c>
      <c r="D17" s="28"/>
      <c r="E17" s="28"/>
      <c r="F17" s="51" t="str">
        <f>IF(ISBLANK(E17),IF(ISBLANK(Q17),"","SI"),IF(G17&lt;&gt;"",IF(G17&gt;0,"SI",""),""))</f>
        <v/>
      </c>
      <c r="G17" s="52" t="str">
        <f>IF(ISBLANK(E17),"",IFERROR(VLOOKUP(E17,[1]REgaReportesMultiples!$A$2:$M$350,6,FALSE),""))</f>
        <v/>
      </c>
      <c r="H17" s="52" t="str">
        <f>IF(ISBLANK(E17),"",IFERROR(VLOOKUP(E17,[1]REgaReportesMultiples!$A$2:$M$350,9,FALSE),""))</f>
        <v/>
      </c>
      <c r="I17" s="40" t="str">
        <f>IF(ISBLANK(E17),IF(ISBLANK(Q17),"","SI"),IF(K17&lt;&gt;"",IF(K17&gt;0,"SI",""),""))</f>
        <v/>
      </c>
      <c r="J17" s="44" t="str">
        <f>IF(ISBLANK(E17),"",IFERROR(VLOOKUP(E17,[2]REgaReportesMultiples!$A$2:$M$350,6,FALSE),""))</f>
        <v/>
      </c>
      <c r="K17" s="44" t="str">
        <f>IF(ISBLANK(E17),"",IFERROR(VLOOKUP(E17,[2]REgaReportesMultiples!$A$2:$M$350,9,FALSE),""))</f>
        <v/>
      </c>
      <c r="L17" s="40" t="str">
        <f>IF(ISBLANK(E17),IF(ISBLANK(Q17),"","SI"),IF(M17&lt;&gt;"",IF(M17&gt;0,"SI",""),""))</f>
        <v/>
      </c>
      <c r="M17" s="44" t="str">
        <f>IF(ISBLANK(E17),"",IF(ISERROR(VLOOKUP(E17,[3]REgaReportesMultiples!$A$2:$M$350,4,FALSE)),"",VLOOKUP(E17,[3]REgaReportesMultiples!$A$2:$M$350,4,FALSE)))</f>
        <v/>
      </c>
      <c r="N17" s="52" t="s">
        <v>383</v>
      </c>
      <c r="O17" s="22"/>
      <c r="P17" s="22"/>
      <c r="Q17" s="22"/>
    </row>
    <row r="18" spans="1:17" ht="25.5" x14ac:dyDescent="0.2">
      <c r="A18" s="41" t="s">
        <v>107</v>
      </c>
      <c r="B18" s="23" t="s">
        <v>119</v>
      </c>
      <c r="C18" s="24" t="s">
        <v>279</v>
      </c>
      <c r="D18" s="28"/>
      <c r="E18" s="28"/>
      <c r="F18" s="51" t="str">
        <f>IF(ISBLANK(E18),IF(ISBLANK(Q18),"","SI"),IF(G18&lt;&gt;"",IF(G18&gt;0,"SI",""),""))</f>
        <v/>
      </c>
      <c r="G18" s="52" t="str">
        <f>IF(ISBLANK(E18),"",IFERROR(VLOOKUP(E18,[1]REgaReportesMultiples!$A$2:$M$350,6,FALSE),""))</f>
        <v/>
      </c>
      <c r="H18" s="52" t="str">
        <f>IF(ISBLANK(E18),"",IFERROR(VLOOKUP(E18,[1]REgaReportesMultiples!$A$2:$M$350,9,FALSE),""))</f>
        <v/>
      </c>
      <c r="I18" s="40" t="str">
        <f>IF(ISBLANK(E18),IF(ISBLANK(Q18),"","SI"),IF(K18&lt;&gt;"",IF(K18&gt;0,"SI",""),""))</f>
        <v/>
      </c>
      <c r="J18" s="44" t="str">
        <f>IF(ISBLANK(E18),"",IFERROR(VLOOKUP(E18,[2]REgaReportesMultiples!$A$2:$M$350,6,FALSE),""))</f>
        <v/>
      </c>
      <c r="K18" s="44" t="str">
        <f>IF(ISBLANK(E18),"",IFERROR(VLOOKUP(E18,[2]REgaReportesMultiples!$A$2:$M$350,9,FALSE),""))</f>
        <v/>
      </c>
      <c r="L18" s="40" t="str">
        <f>IF(ISBLANK(E18),IF(ISBLANK(Q18),"","SI"),IF(M18&lt;&gt;"",IF(M18&gt;0,"SI",""),""))</f>
        <v/>
      </c>
      <c r="M18" s="44" t="str">
        <f>IF(ISBLANK(E18),"",IF(ISERROR(VLOOKUP(E18,[3]REgaReportesMultiples!$A$2:$M$350,4,FALSE)),"",VLOOKUP(E18,[3]REgaReportesMultiples!$A$2:$M$350,4,FALSE)))</f>
        <v/>
      </c>
      <c r="N18" s="52" t="s">
        <v>383</v>
      </c>
      <c r="O18" s="22"/>
      <c r="P18" s="22"/>
      <c r="Q18" s="22"/>
    </row>
    <row r="19" spans="1:17" s="37" customFormat="1" ht="51" x14ac:dyDescent="0.2">
      <c r="A19" s="41" t="s">
        <v>107</v>
      </c>
      <c r="B19" s="34" t="s">
        <v>120</v>
      </c>
      <c r="C19" s="35" t="s">
        <v>108</v>
      </c>
      <c r="D19" s="36"/>
      <c r="E19" s="36" t="s">
        <v>140</v>
      </c>
      <c r="F19" s="51" t="str">
        <f>IF(ISBLANK(E19),IF(ISBLANK(Q19),"","SI"),IF(G19&lt;&gt;"",IF(G19&gt;0,"SI",""),""))</f>
        <v>SI</v>
      </c>
      <c r="G19" s="52">
        <f>IF(ISBLANK(E19),"",IFERROR(VLOOKUP(E19,[1]REgaReportesMultiples!$A$2:$M$350,6,FALSE),""))</f>
        <v>2187178.33</v>
      </c>
      <c r="H19" s="52">
        <f>IF(ISBLANK(E19),"",IFERROR(VLOOKUP(E19,[1]REgaReportesMultiples!$A$2:$M$350,9,FALSE),""))</f>
        <v>2010890.36</v>
      </c>
      <c r="I19" s="40" t="str">
        <f>IF(ISBLANK(E19),IF(ISBLANK(Q19),"","SI"),IF(K19&lt;&gt;"",IF(K19&gt;0,"SI",""),""))</f>
        <v>SI</v>
      </c>
      <c r="J19" s="44">
        <f>IF(ISBLANK(E19),"",IFERROR(VLOOKUP(E19,[2]REgaReportesMultiples!$A$2:$M$350,6,FALSE),""))</f>
        <v>2019377.47</v>
      </c>
      <c r="K19" s="44">
        <f>IF(ISBLANK(E19),"",IFERROR(VLOOKUP(E19,[2]REgaReportesMultiples!$A$2:$M$350,9,FALSE),""))</f>
        <v>1836605.19</v>
      </c>
      <c r="L19" s="40" t="str">
        <f>IF(ISBLANK(E19),IF(ISBLANK(Q19),"","SI"),IF(M19&lt;&gt;"",IF(M19&gt;0,"SI",""),""))</f>
        <v>SI</v>
      </c>
      <c r="M19" s="44">
        <f>IF(ISBLANK(E19),"",IF(ISERROR(VLOOKUP(E19,[3]REgaReportesMultiples!$A$2:$M$350,4,FALSE)),"",VLOOKUP(E19,[3]REgaReportesMultiples!$A$2:$M$350,4,FALSE)))</f>
        <v>1365758</v>
      </c>
      <c r="N19" s="52" t="str">
        <f t="shared" si="0"/>
        <v>CUMPLIDO</v>
      </c>
      <c r="O19" s="33"/>
      <c r="P19" s="33"/>
      <c r="Q19" s="33"/>
    </row>
    <row r="20" spans="1:17" s="37" customFormat="1" x14ac:dyDescent="0.2">
      <c r="A20" s="41" t="s">
        <v>107</v>
      </c>
      <c r="B20" s="34" t="s">
        <v>120</v>
      </c>
      <c r="C20" s="35" t="s">
        <v>106</v>
      </c>
      <c r="D20" s="36" t="s">
        <v>131</v>
      </c>
      <c r="E20" s="36"/>
      <c r="F20" s="51" t="str">
        <f>IF(ISBLANK(E20),IF(ISBLANK(Q20),"","SI"),IF(G20&lt;&gt;"",IF(G20&gt;0,"SI",""),""))</f>
        <v/>
      </c>
      <c r="G20" s="52" t="str">
        <f>IF(ISBLANK(E20),"",IFERROR(VLOOKUP(E20,[1]REgaReportesMultiples!$A$2:$M$350,6,FALSE),""))</f>
        <v/>
      </c>
      <c r="H20" s="52" t="str">
        <f>IF(ISBLANK(E20),"",IFERROR(VLOOKUP(E20,[1]REgaReportesMultiples!$A$2:$M$350,9,FALSE),""))</f>
        <v/>
      </c>
      <c r="I20" s="40" t="str">
        <f>IF(ISBLANK(E20),IF(ISBLANK(Q20),"","SI"),IF(K20&lt;&gt;"",IF(K20&gt;0,"SI",""),""))</f>
        <v/>
      </c>
      <c r="J20" s="44" t="str">
        <f>IF(ISBLANK(E20),"",IFERROR(VLOOKUP(E20,[2]REgaReportesMultiples!$A$2:$M$350,6,FALSE),""))</f>
        <v/>
      </c>
      <c r="K20" s="44" t="str">
        <f>IF(ISBLANK(E20),"",IFERROR(VLOOKUP(E20,[2]REgaReportesMultiples!$A$2:$M$350,9,FALSE),""))</f>
        <v/>
      </c>
      <c r="L20" s="40" t="str">
        <f>IF(ISBLANK(E20),IF(ISBLANK(Q20),"","SI"),IF(M20&lt;&gt;"",IF(M20&gt;0,"SI",""),""))</f>
        <v/>
      </c>
      <c r="M20" s="44" t="str">
        <f>IF(ISBLANK(E20),"",IF(ISERROR(VLOOKUP(E20,[3]REgaReportesMultiples!$A$2:$M$350,4,FALSE)),"",VLOOKUP(E20,[3]REgaReportesMultiples!$A$2:$M$350,4,FALSE)))</f>
        <v/>
      </c>
      <c r="N20" s="52" t="s">
        <v>383</v>
      </c>
      <c r="O20" s="33"/>
      <c r="P20" s="33"/>
      <c r="Q20" s="33"/>
    </row>
    <row r="21" spans="1:17" s="37" customFormat="1" ht="25.5" x14ac:dyDescent="0.2">
      <c r="A21" s="41" t="s">
        <v>107</v>
      </c>
      <c r="B21" s="34" t="s">
        <v>120</v>
      </c>
      <c r="C21" s="35" t="s">
        <v>280</v>
      </c>
      <c r="D21" s="36"/>
      <c r="E21" s="36"/>
      <c r="F21" s="51" t="str">
        <f>IF(ISBLANK(E21),IF(ISBLANK(Q21),"","SI"),IF(G21&lt;&gt;"",IF(G21&gt;0,"SI",""),""))</f>
        <v/>
      </c>
      <c r="G21" s="52" t="str">
        <f>IF(ISBLANK(E21),"",IFERROR(VLOOKUP(E21,[1]REgaReportesMultiples!$A$2:$M$350,6,FALSE),""))</f>
        <v/>
      </c>
      <c r="H21" s="52" t="str">
        <f>IF(ISBLANK(E21),"",IFERROR(VLOOKUP(E21,[1]REgaReportesMultiples!$A$2:$M$350,9,FALSE),""))</f>
        <v/>
      </c>
      <c r="I21" s="40" t="str">
        <f>IF(ISBLANK(E21),IF(ISBLANK(Q21),"","SI"),IF(K21&lt;&gt;"",IF(K21&gt;0,"SI",""),""))</f>
        <v/>
      </c>
      <c r="J21" s="44" t="str">
        <f>IF(ISBLANK(E21),"",IFERROR(VLOOKUP(E21,[2]REgaReportesMultiples!$A$2:$M$350,6,FALSE),""))</f>
        <v/>
      </c>
      <c r="K21" s="44" t="str">
        <f>IF(ISBLANK(E21),"",IFERROR(VLOOKUP(E21,[2]REgaReportesMultiples!$A$2:$M$350,9,FALSE),""))</f>
        <v/>
      </c>
      <c r="L21" s="40" t="str">
        <f>IF(ISBLANK(E21),IF(ISBLANK(Q21),"","SI"),IF(M21&lt;&gt;"",IF(M21&gt;0,"SI",""),""))</f>
        <v/>
      </c>
      <c r="M21" s="44" t="str">
        <f>IF(ISBLANK(E21),"",IF(ISERROR(VLOOKUP(E21,[3]REgaReportesMultiples!$A$2:$M$350,4,FALSE)),"",VLOOKUP(E21,[3]REgaReportesMultiples!$A$2:$M$350,4,FALSE)))</f>
        <v/>
      </c>
      <c r="N21" s="52" t="s">
        <v>383</v>
      </c>
      <c r="O21" s="33"/>
      <c r="P21" s="33"/>
      <c r="Q21" s="33"/>
    </row>
    <row r="22" spans="1:17" s="37" customFormat="1" ht="25.5" x14ac:dyDescent="0.2">
      <c r="A22" s="41" t="s">
        <v>107</v>
      </c>
      <c r="B22" s="34" t="s">
        <v>120</v>
      </c>
      <c r="C22" s="35" t="s">
        <v>281</v>
      </c>
      <c r="D22" s="36"/>
      <c r="E22" s="36"/>
      <c r="F22" s="51" t="str">
        <f>IF(ISBLANK(E22),IF(ISBLANK(Q22),"","SI"),IF(G22&lt;&gt;"",IF(G22&gt;0,"SI",""),""))</f>
        <v/>
      </c>
      <c r="G22" s="52" t="str">
        <f>IF(ISBLANK(E22),"",IFERROR(VLOOKUP(E22,[1]REgaReportesMultiples!$A$2:$M$350,6,FALSE),""))</f>
        <v/>
      </c>
      <c r="H22" s="52" t="str">
        <f>IF(ISBLANK(E22),"",IFERROR(VLOOKUP(E22,[1]REgaReportesMultiples!$A$2:$M$350,9,FALSE),""))</f>
        <v/>
      </c>
      <c r="I22" s="40" t="str">
        <f>IF(ISBLANK(E22),IF(ISBLANK(Q22),"","SI"),IF(K22&lt;&gt;"",IF(K22&gt;0,"SI",""),""))</f>
        <v/>
      </c>
      <c r="J22" s="44" t="str">
        <f>IF(ISBLANK(E22),"",IFERROR(VLOOKUP(E22,[2]REgaReportesMultiples!$A$2:$M$350,6,FALSE),""))</f>
        <v/>
      </c>
      <c r="K22" s="44" t="str">
        <f>IF(ISBLANK(E22),"",IFERROR(VLOOKUP(E22,[2]REgaReportesMultiples!$A$2:$M$350,9,FALSE),""))</f>
        <v/>
      </c>
      <c r="L22" s="40" t="str">
        <f>IF(ISBLANK(E22),IF(ISBLANK(Q22),"","SI"),IF(M22&lt;&gt;"",IF(M22&gt;0,"SI",""),""))</f>
        <v/>
      </c>
      <c r="M22" s="44" t="str">
        <f>IF(ISBLANK(E22),"",IF(ISERROR(VLOOKUP(E22,[3]REgaReportesMultiples!$A$2:$M$350,4,FALSE)),"",VLOOKUP(E22,[3]REgaReportesMultiples!$A$2:$M$350,4,FALSE)))</f>
        <v/>
      </c>
      <c r="N22" s="52" t="s">
        <v>383</v>
      </c>
      <c r="O22" s="33"/>
      <c r="P22" s="33"/>
      <c r="Q22" s="33"/>
    </row>
    <row r="23" spans="1:17" s="37" customFormat="1" ht="25.5" x14ac:dyDescent="0.2">
      <c r="A23" s="41" t="s">
        <v>107</v>
      </c>
      <c r="B23" s="34" t="s">
        <v>120</v>
      </c>
      <c r="C23" s="35" t="s">
        <v>282</v>
      </c>
      <c r="D23" s="36"/>
      <c r="E23" s="36" t="s">
        <v>139</v>
      </c>
      <c r="F23" s="51" t="str">
        <f>IF(ISBLANK(E23),IF(ISBLANK(Q23),"","SI"),IF(G23&lt;&gt;"",IF(G23&gt;0,"SI",""),""))</f>
        <v/>
      </c>
      <c r="G23" s="52">
        <f>IF(ISBLANK(E23),"",IFERROR(VLOOKUP(E23,[1]REgaReportesMultiples!$A$2:$M$350,6,FALSE),""))</f>
        <v>0</v>
      </c>
      <c r="H23" s="52">
        <f>IF(ISBLANK(E23),"",IFERROR(VLOOKUP(E23,[1]REgaReportesMultiples!$A$2:$M$350,9,FALSE),""))</f>
        <v>0</v>
      </c>
      <c r="I23" s="40" t="str">
        <f>IF(ISBLANK(E23),IF(ISBLANK(Q23),"","SI"),IF(K23&lt;&gt;"",IF(K23&gt;0,"SI",""),""))</f>
        <v/>
      </c>
      <c r="J23" s="44">
        <f>IF(ISBLANK(E23),"",IFERROR(VLOOKUP(E23,[2]REgaReportesMultiples!$A$2:$M$350,6,FALSE),""))</f>
        <v>0</v>
      </c>
      <c r="K23" s="44">
        <f>IF(ISBLANK(E23),"",IFERROR(VLOOKUP(E23,[2]REgaReportesMultiples!$A$2:$M$350,9,FALSE),""))</f>
        <v>0</v>
      </c>
      <c r="L23" s="40" t="str">
        <f>IF(ISBLANK(E23),IF(ISBLANK(Q23),"","SI"),IF(M23&lt;&gt;"",IF(M23&gt;0,"SI",""),""))</f>
        <v/>
      </c>
      <c r="M23" s="44" t="str">
        <f>IF(ISBLANK(E23),"",IF(ISERROR(VLOOKUP(E23,[3]REgaReportesMultiples!$A$2:$M$350,4,FALSE)),"",VLOOKUP(E23,[3]REgaReportesMultiples!$A$2:$M$350,4,FALSE)))</f>
        <v/>
      </c>
      <c r="N23" s="52" t="s">
        <v>383</v>
      </c>
      <c r="O23" s="33"/>
      <c r="P23" s="33"/>
      <c r="Q23" s="33"/>
    </row>
    <row r="24" spans="1:17" s="37" customFormat="1" ht="89.25" x14ac:dyDescent="0.2">
      <c r="A24" s="41" t="s">
        <v>107</v>
      </c>
      <c r="B24" s="34" t="s">
        <v>120</v>
      </c>
      <c r="C24" s="35" t="s">
        <v>283</v>
      </c>
      <c r="D24" s="36"/>
      <c r="E24" s="36" t="s">
        <v>141</v>
      </c>
      <c r="F24" s="51" t="str">
        <f>IF(ISBLANK(E24),IF(ISBLANK(Q24),"","SI"),IF(G24&lt;&gt;"",IF(G24&gt;0,"SI",""),""))</f>
        <v>SI</v>
      </c>
      <c r="G24" s="52">
        <f>IF(ISBLANK(E24),"",IFERROR(VLOOKUP(E24,[1]REgaReportesMultiples!$A$2:$M$350,6,FALSE),""))</f>
        <v>1513897.11</v>
      </c>
      <c r="H24" s="52">
        <f>IF(ISBLANK(E24),"",IFERROR(VLOOKUP(E24,[1]REgaReportesMultiples!$A$2:$M$350,9,FALSE),""))</f>
        <v>1513766.61</v>
      </c>
      <c r="I24" s="40" t="s">
        <v>131</v>
      </c>
      <c r="J24" s="44">
        <f>IF(ISBLANK(E24),"",IFERROR(VLOOKUP(E24,[2]REgaReportesMultiples!$A$2:$M$350,6,FALSE),""))</f>
        <v>0</v>
      </c>
      <c r="K24" s="44">
        <f>IF(ISBLANK(E24),"",IFERROR(VLOOKUP(E24,[2]REgaReportesMultiples!$A$2:$M$350,9,FALSE),""))</f>
        <v>0</v>
      </c>
      <c r="L24" s="40" t="str">
        <f>IF(ISBLANK(E24),IF(ISBLANK(Q24),"","SI"),IF(M24&lt;&gt;"",IF(M24&gt;0,"SI",""),""))</f>
        <v>SI</v>
      </c>
      <c r="M24" s="44">
        <f>IF(ISBLANK(E24),"",IF(ISERROR(VLOOKUP(E24,[3]REgaReportesMultiples!$A$2:$M$350,4,FALSE)),"",VLOOKUP(E24,[3]REgaReportesMultiples!$A$2:$M$350,4,FALSE)))</f>
        <v>2000000</v>
      </c>
      <c r="N24" s="52" t="str">
        <f t="shared" si="0"/>
        <v>CUMPLIDO</v>
      </c>
      <c r="O24" s="33"/>
      <c r="P24" s="33"/>
      <c r="Q24" s="33"/>
    </row>
    <row r="25" spans="1:17" s="37" customFormat="1" ht="25.5" x14ac:dyDescent="0.2">
      <c r="A25" s="41" t="s">
        <v>107</v>
      </c>
      <c r="B25" s="34" t="s">
        <v>120</v>
      </c>
      <c r="C25" s="35" t="s">
        <v>284</v>
      </c>
      <c r="D25" s="36"/>
      <c r="E25" s="36"/>
      <c r="F25" s="51" t="str">
        <f>IF(ISBLANK(E25),IF(ISBLANK(Q25),"","SI"),IF(G25&lt;&gt;"",IF(G25&gt;0,"SI",""),""))</f>
        <v/>
      </c>
      <c r="G25" s="52" t="str">
        <f>IF(ISBLANK(E25),"",IFERROR(VLOOKUP(E25,[1]REgaReportesMultiples!$A$2:$M$350,6,FALSE),""))</f>
        <v/>
      </c>
      <c r="H25" s="52" t="str">
        <f>IF(ISBLANK(E25),"",IFERROR(VLOOKUP(E25,[1]REgaReportesMultiples!$A$2:$M$350,9,FALSE),""))</f>
        <v/>
      </c>
      <c r="I25" s="40" t="str">
        <f>IF(ISBLANK(E25),IF(ISBLANK(Q25),"","SI"),IF(K25&lt;&gt;"",IF(K25&gt;0,"SI",""),""))</f>
        <v/>
      </c>
      <c r="J25" s="44" t="str">
        <f>IF(ISBLANK(E25),"",IFERROR(VLOOKUP(E25,[2]REgaReportesMultiples!$A$2:$M$350,6,FALSE),""))</f>
        <v/>
      </c>
      <c r="K25" s="44" t="str">
        <f>IF(ISBLANK(E25),"",IFERROR(VLOOKUP(E25,[2]REgaReportesMultiples!$A$2:$M$350,9,FALSE),""))</f>
        <v/>
      </c>
      <c r="L25" s="40" t="str">
        <f>IF(ISBLANK(E25),IF(ISBLANK(Q25),"","SI"),IF(M25&lt;&gt;"",IF(M25&gt;0,"SI",""),""))</f>
        <v/>
      </c>
      <c r="M25" s="44" t="str">
        <f>IF(ISBLANK(E25),"",IF(ISERROR(VLOOKUP(E25,[3]REgaReportesMultiples!$A$2:$M$350,4,FALSE)),"",VLOOKUP(E25,[3]REgaReportesMultiples!$A$2:$M$350,4,FALSE)))</f>
        <v/>
      </c>
      <c r="N25" s="52" t="s">
        <v>383</v>
      </c>
      <c r="O25" s="33"/>
      <c r="P25" s="33"/>
      <c r="Q25" s="33"/>
    </row>
    <row r="26" spans="1:17" s="37" customFormat="1" ht="38.25" x14ac:dyDescent="0.2">
      <c r="A26" s="41" t="s">
        <v>107</v>
      </c>
      <c r="B26" s="34" t="s">
        <v>120</v>
      </c>
      <c r="C26" s="35" t="s">
        <v>285</v>
      </c>
      <c r="D26" s="36"/>
      <c r="E26" s="36"/>
      <c r="F26" s="51" t="str">
        <f>IF(ISBLANK(E26),IF(ISBLANK(Q26),"","SI"),IF(G26&lt;&gt;"",IF(G26&gt;0,"SI",""),""))</f>
        <v/>
      </c>
      <c r="G26" s="52" t="str">
        <f>IF(ISBLANK(E26),"",IFERROR(VLOOKUP(E26,[1]REgaReportesMultiples!$A$2:$M$350,6,FALSE),""))</f>
        <v/>
      </c>
      <c r="H26" s="52" t="str">
        <f>IF(ISBLANK(E26),"",IFERROR(VLOOKUP(E26,[1]REgaReportesMultiples!$A$2:$M$350,9,FALSE),""))</f>
        <v/>
      </c>
      <c r="I26" s="40" t="str">
        <f>IF(ISBLANK(E26),IF(ISBLANK(Q26),"","SI"),IF(K26&lt;&gt;"",IF(K26&gt;0,"SI",""),""))</f>
        <v/>
      </c>
      <c r="J26" s="44" t="str">
        <f>IF(ISBLANK(E26),"",IFERROR(VLOOKUP(E26,[2]REgaReportesMultiples!$A$2:$M$350,6,FALSE),""))</f>
        <v/>
      </c>
      <c r="K26" s="44" t="str">
        <f>IF(ISBLANK(E26),"",IFERROR(VLOOKUP(E26,[2]REgaReportesMultiples!$A$2:$M$350,9,FALSE),""))</f>
        <v/>
      </c>
      <c r="L26" s="40" t="str">
        <f>IF(ISBLANK(E26),IF(ISBLANK(Q26),"","SI"),IF(M26&lt;&gt;"",IF(M26&gt;0,"SI",""),""))</f>
        <v/>
      </c>
      <c r="M26" s="44" t="str">
        <f>IF(ISBLANK(E26),"",IF(ISERROR(VLOOKUP(E26,[3]REgaReportesMultiples!$A$2:$M$350,4,FALSE)),"",VLOOKUP(E26,[3]REgaReportesMultiples!$A$2:$M$350,4,FALSE)))</f>
        <v/>
      </c>
      <c r="N26" s="52" t="s">
        <v>383</v>
      </c>
      <c r="O26" s="33"/>
      <c r="P26" s="33"/>
      <c r="Q26" s="33"/>
    </row>
    <row r="27" spans="1:17" s="37" customFormat="1" ht="25.5" x14ac:dyDescent="0.2">
      <c r="A27" s="41" t="s">
        <v>107</v>
      </c>
      <c r="B27" s="34" t="s">
        <v>120</v>
      </c>
      <c r="C27" s="35" t="s">
        <v>286</v>
      </c>
      <c r="D27" s="36"/>
      <c r="E27" s="36"/>
      <c r="F27" s="51" t="str">
        <f>IF(ISBLANK(E27),IF(ISBLANK(Q27),"","SI"),IF(G27&lt;&gt;"",IF(G27&gt;0,"SI",""),""))</f>
        <v/>
      </c>
      <c r="G27" s="52" t="str">
        <f>IF(ISBLANK(E27),"",IFERROR(VLOOKUP(E27,[1]REgaReportesMultiples!$A$2:$M$350,6,FALSE),""))</f>
        <v/>
      </c>
      <c r="H27" s="52" t="str">
        <f>IF(ISBLANK(E27),"",IFERROR(VLOOKUP(E27,[1]REgaReportesMultiples!$A$2:$M$350,9,FALSE),""))</f>
        <v/>
      </c>
      <c r="I27" s="40" t="str">
        <f>IF(ISBLANK(E27),IF(ISBLANK(Q27),"","SI"),IF(K27&lt;&gt;"",IF(K27&gt;0,"SI",""),""))</f>
        <v/>
      </c>
      <c r="J27" s="44" t="str">
        <f>IF(ISBLANK(E27),"",IFERROR(VLOOKUP(E27,[2]REgaReportesMultiples!$A$2:$M$350,6,FALSE),""))</f>
        <v/>
      </c>
      <c r="K27" s="44" t="str">
        <f>IF(ISBLANK(E27),"",IFERROR(VLOOKUP(E27,[2]REgaReportesMultiples!$A$2:$M$350,9,FALSE),""))</f>
        <v/>
      </c>
      <c r="L27" s="40" t="str">
        <f>IF(ISBLANK(E27),IF(ISBLANK(Q27),"","SI"),IF(M27&lt;&gt;"",IF(M27&gt;0,"SI",""),""))</f>
        <v/>
      </c>
      <c r="M27" s="44" t="str">
        <f>IF(ISBLANK(E27),"",IF(ISERROR(VLOOKUP(E27,[3]REgaReportesMultiples!$A$2:$M$350,4,FALSE)),"",VLOOKUP(E27,[3]REgaReportesMultiples!$A$2:$M$350,4,FALSE)))</f>
        <v/>
      </c>
      <c r="N27" s="52" t="s">
        <v>383</v>
      </c>
      <c r="O27" s="33"/>
      <c r="P27" s="33"/>
      <c r="Q27" s="33"/>
    </row>
    <row r="28" spans="1:17" s="37" customFormat="1" ht="25.5" x14ac:dyDescent="0.2">
      <c r="A28" s="41" t="s">
        <v>107</v>
      </c>
      <c r="B28" s="34" t="s">
        <v>120</v>
      </c>
      <c r="C28" s="35" t="s">
        <v>363</v>
      </c>
      <c r="D28" s="36"/>
      <c r="E28" s="36"/>
      <c r="F28" s="51" t="str">
        <f>IF(ISBLANK(E28),IF(ISBLANK(Q28),"","SI"),IF(G28&lt;&gt;"",IF(G28&gt;0,"SI",""),""))</f>
        <v/>
      </c>
      <c r="G28" s="52" t="str">
        <f>IF(ISBLANK(E28),"",IFERROR(VLOOKUP(E28,[1]REgaReportesMultiples!$A$2:$M$350,6,FALSE),""))</f>
        <v/>
      </c>
      <c r="H28" s="52" t="str">
        <f>IF(ISBLANK(E28),"",IFERROR(VLOOKUP(E28,[1]REgaReportesMultiples!$A$2:$M$350,9,FALSE),""))</f>
        <v/>
      </c>
      <c r="I28" s="40" t="str">
        <f>IF(ISBLANK(E28),IF(ISBLANK(Q28),"","SI"),IF(K28&lt;&gt;"",IF(K28&gt;0,"SI",""),""))</f>
        <v/>
      </c>
      <c r="J28" s="44" t="str">
        <f>IF(ISBLANK(E28),"",IFERROR(VLOOKUP(E28,[2]REgaReportesMultiples!$A$2:$M$350,6,FALSE),""))</f>
        <v/>
      </c>
      <c r="K28" s="44" t="str">
        <f>IF(ISBLANK(E28),"",IFERROR(VLOOKUP(E28,[2]REgaReportesMultiples!$A$2:$M$350,9,FALSE),""))</f>
        <v/>
      </c>
      <c r="L28" s="40" t="str">
        <f>IF(ISBLANK(E28),IF(ISBLANK(Q28),"","SI"),IF(M28&lt;&gt;"",IF(M28&gt;0,"SI",""),""))</f>
        <v/>
      </c>
      <c r="M28" s="44" t="str">
        <f>IF(ISBLANK(E28),"",IF(ISERROR(VLOOKUP(E28,[3]REgaReportesMultiples!$A$2:$M$350,4,FALSE)),"",VLOOKUP(E28,[3]REgaReportesMultiples!$A$2:$M$350,4,FALSE)))</f>
        <v/>
      </c>
      <c r="N28" s="52" t="s">
        <v>383</v>
      </c>
      <c r="O28" s="33"/>
      <c r="P28" s="33"/>
      <c r="Q28" s="33"/>
    </row>
    <row r="29" spans="1:17" s="37" customFormat="1" ht="25.5" x14ac:dyDescent="0.2">
      <c r="A29" s="41" t="s">
        <v>107</v>
      </c>
      <c r="B29" s="34" t="s">
        <v>120</v>
      </c>
      <c r="C29" s="35" t="s">
        <v>287</v>
      </c>
      <c r="D29" s="36"/>
      <c r="E29" s="36"/>
      <c r="F29" s="51" t="str">
        <f>IF(ISBLANK(E29),IF(ISBLANK(Q29),"","SI"),IF(G29&lt;&gt;"",IF(G29&gt;0,"SI",""),""))</f>
        <v/>
      </c>
      <c r="G29" s="52" t="str">
        <f>IF(ISBLANK(E29),"",IFERROR(VLOOKUP(E29,[1]REgaReportesMultiples!$A$2:$M$350,6,FALSE),""))</f>
        <v/>
      </c>
      <c r="H29" s="52" t="str">
        <f>IF(ISBLANK(E29),"",IFERROR(VLOOKUP(E29,[1]REgaReportesMultiples!$A$2:$M$350,9,FALSE),""))</f>
        <v/>
      </c>
      <c r="I29" s="40" t="str">
        <f>IF(ISBLANK(E29),IF(ISBLANK(Q29),"","SI"),IF(K29&lt;&gt;"",IF(K29&gt;0,"SI",""),""))</f>
        <v/>
      </c>
      <c r="J29" s="44" t="str">
        <f>IF(ISBLANK(E29),"",IFERROR(VLOOKUP(E29,[2]REgaReportesMultiples!$A$2:$M$350,6,FALSE),""))</f>
        <v/>
      </c>
      <c r="K29" s="44" t="str">
        <f>IF(ISBLANK(E29),"",IFERROR(VLOOKUP(E29,[2]REgaReportesMultiples!$A$2:$M$350,9,FALSE),""))</f>
        <v/>
      </c>
      <c r="L29" s="40" t="str">
        <f>IF(ISBLANK(E29),IF(ISBLANK(Q29),"","SI"),IF(M29&lt;&gt;"",IF(M29&gt;0,"SI",""),""))</f>
        <v/>
      </c>
      <c r="M29" s="44" t="str">
        <f>IF(ISBLANK(E29),"",IF(ISERROR(VLOOKUP(E29,[3]REgaReportesMultiples!$A$2:$M$350,4,FALSE)),"",VLOOKUP(E29,[3]REgaReportesMultiples!$A$2:$M$350,4,FALSE)))</f>
        <v/>
      </c>
      <c r="N29" s="52" t="s">
        <v>383</v>
      </c>
      <c r="O29" s="33"/>
      <c r="P29" s="33"/>
      <c r="Q29" s="33"/>
    </row>
    <row r="30" spans="1:17" ht="25.5" x14ac:dyDescent="0.2">
      <c r="A30" s="41" t="s">
        <v>107</v>
      </c>
      <c r="B30" s="23" t="s">
        <v>121</v>
      </c>
      <c r="C30" s="24" t="s">
        <v>364</v>
      </c>
      <c r="D30" s="36" t="s">
        <v>131</v>
      </c>
      <c r="E30" s="62" t="s">
        <v>187</v>
      </c>
      <c r="F30" s="51" t="str">
        <f>IF(ISBLANK(E30),IF(ISBLANK(Q30),"","SI"),IF(G30&lt;&gt;"",IF(G30&gt;0,"SI",""),""))</f>
        <v/>
      </c>
      <c r="G30" s="52">
        <f>IF(ISBLANK(E30),"",IFERROR(VLOOKUP(E30,[1]REgaReportesMultiples!$A$2:$M$350,6,FALSE),""))</f>
        <v>0</v>
      </c>
      <c r="H30" s="52">
        <f>IF(ISBLANK(E30),"",IFERROR(VLOOKUP(E30,[1]REgaReportesMultiples!$A$2:$M$350,9,FALSE),""))</f>
        <v>0</v>
      </c>
      <c r="I30" s="40" t="str">
        <f>IF(ISBLANK(E30),IF(ISBLANK(Q30),"","SI"),IF(K30&lt;&gt;"",IF(K30&gt;0,"SI",""),""))</f>
        <v/>
      </c>
      <c r="J30" s="44">
        <f>IF(ISBLANK(E30),"",IFERROR(VLOOKUP(E30,[2]REgaReportesMultiples!$A$2:$M$350,6,FALSE),""))</f>
        <v>0</v>
      </c>
      <c r="K30" s="44">
        <f>IF(ISBLANK(E30),"",IFERROR(VLOOKUP(E30,[2]REgaReportesMultiples!$A$2:$M$350,9,FALSE),""))</f>
        <v>0</v>
      </c>
      <c r="L30" s="40" t="str">
        <f>IF(ISBLANK(E30),IF(ISBLANK(Q30),"","SI"),IF(M30&lt;&gt;"",IF(M30&gt;0,"SI",""),""))</f>
        <v>SI</v>
      </c>
      <c r="M30" s="44">
        <f>IF(ISBLANK(E30),"",IF(ISERROR(VLOOKUP(E30,[3]REgaReportesMultiples!$A$2:$M$350,4,FALSE)),"",VLOOKUP(E30,[3]REgaReportesMultiples!$A$2:$M$350,4,FALSE)))</f>
        <v>1000</v>
      </c>
      <c r="N30" s="52" t="s">
        <v>383</v>
      </c>
      <c r="O30" s="22"/>
      <c r="P30" s="22"/>
      <c r="Q30" s="22"/>
    </row>
    <row r="31" spans="1:17" ht="25.5" x14ac:dyDescent="0.2">
      <c r="A31" s="41" t="s">
        <v>107</v>
      </c>
      <c r="B31" s="23" t="s">
        <v>121</v>
      </c>
      <c r="C31" s="24" t="s">
        <v>364</v>
      </c>
      <c r="D31" s="36" t="s">
        <v>131</v>
      </c>
      <c r="E31" s="62" t="s">
        <v>188</v>
      </c>
      <c r="F31" s="51" t="str">
        <f>IF(ISBLANK(E31),IF(ISBLANK(Q31),"","SI"),IF(G31&lt;&gt;"",IF(G31&gt;0,"SI",""),""))</f>
        <v>SI</v>
      </c>
      <c r="G31" s="52">
        <f>IF(ISBLANK(E31),"",IFERROR(VLOOKUP(E31,[1]REgaReportesMultiples!$A$2:$M$350,6,FALSE),""))</f>
        <v>618929.26</v>
      </c>
      <c r="H31" s="52">
        <f>IF(ISBLANK(E31),"",IFERROR(VLOOKUP(E31,[1]REgaReportesMultiples!$A$2:$M$350,9,FALSE),""))</f>
        <v>601744.6</v>
      </c>
      <c r="I31" s="40" t="str">
        <f>IF(ISBLANK(E31),IF(ISBLANK(Q31),"","SI"),IF(K31&lt;&gt;"",IF(K31&gt;0,"SI",""),""))</f>
        <v/>
      </c>
      <c r="J31" s="44">
        <f>IF(ISBLANK(E31),"",IFERROR(VLOOKUP(E31,[2]REgaReportesMultiples!$A$2:$M$350,6,FALSE),""))</f>
        <v>0</v>
      </c>
      <c r="K31" s="44">
        <f>IF(ISBLANK(E31),"",IFERROR(VLOOKUP(E31,[2]REgaReportesMultiples!$A$2:$M$350,9,FALSE),""))</f>
        <v>0</v>
      </c>
      <c r="L31" s="40" t="str">
        <f>IF(ISBLANK(E31),IF(ISBLANK(Q31),"","SI"),IF(M31&lt;&gt;"",IF(M31&gt;0,"SI",""),""))</f>
        <v>SI</v>
      </c>
      <c r="M31" s="44">
        <f>IF(ISBLANK(E31),"",IF(ISERROR(VLOOKUP(E31,[3]REgaReportesMultiples!$A$2:$M$350,4,FALSE)),"",VLOOKUP(E31,[3]REgaReportesMultiples!$A$2:$M$350,4,FALSE)))</f>
        <v>4000000</v>
      </c>
      <c r="N31" s="52" t="str">
        <f t="shared" si="0"/>
        <v>CUMPLIDO</v>
      </c>
      <c r="O31" s="22"/>
      <c r="P31" s="22"/>
      <c r="Q31" s="22"/>
    </row>
    <row r="32" spans="1:17" ht="25.5" x14ac:dyDescent="0.2">
      <c r="A32" s="41" t="s">
        <v>107</v>
      </c>
      <c r="B32" s="23" t="s">
        <v>121</v>
      </c>
      <c r="C32" s="24" t="s">
        <v>364</v>
      </c>
      <c r="D32" s="36" t="s">
        <v>131</v>
      </c>
      <c r="E32" s="62" t="s">
        <v>189</v>
      </c>
      <c r="F32" s="51" t="str">
        <f>IF(ISBLANK(E32),IF(ISBLANK(Q32),"","SI"),IF(G32&lt;&gt;"",IF(G32&gt;0,"SI",""),""))</f>
        <v>SI</v>
      </c>
      <c r="G32" s="52">
        <f>IF(ISBLANK(E32),"",IFERROR(VLOOKUP(E32,[1]REgaReportesMultiples!$A$2:$M$350,6,FALSE),""))</f>
        <v>1749781.77</v>
      </c>
      <c r="H32" s="52">
        <f>IF(ISBLANK(E32),"",IFERROR(VLOOKUP(E32,[1]REgaReportesMultiples!$A$2:$M$350,9,FALSE),""))</f>
        <v>1692633.26</v>
      </c>
      <c r="I32" s="40" t="str">
        <f>IF(ISBLANK(E32),IF(ISBLANK(Q32),"","SI"),IF(K32&lt;&gt;"",IF(K32&gt;0,"SI",""),""))</f>
        <v>SI</v>
      </c>
      <c r="J32" s="44">
        <f>IF(ISBLANK(E32),"",IFERROR(VLOOKUP(E32,[2]REgaReportesMultiples!$A$2:$M$350,6,FALSE),""))</f>
        <v>1142778.8</v>
      </c>
      <c r="K32" s="44">
        <f>IF(ISBLANK(E32),"",IFERROR(VLOOKUP(E32,[2]REgaReportesMultiples!$A$2:$M$350,9,FALSE),""))</f>
        <v>1142778.8</v>
      </c>
      <c r="L32" s="40" t="str">
        <f>IF(ISBLANK(E32),IF(ISBLANK(Q32),"","SI"),IF(M32&lt;&gt;"",IF(M32&gt;0,"SI",""),""))</f>
        <v>SI</v>
      </c>
      <c r="M32" s="44">
        <f>IF(ISBLANK(E32),"",IF(ISERROR(VLOOKUP(E32,[3]REgaReportesMultiples!$A$2:$M$350,4,FALSE)),"",VLOOKUP(E32,[3]REgaReportesMultiples!$A$2:$M$350,4,FALSE)))</f>
        <v>1030000</v>
      </c>
      <c r="N32" s="52" t="str">
        <f t="shared" si="0"/>
        <v>CUMPLIDO</v>
      </c>
      <c r="O32" s="22"/>
      <c r="P32" s="22"/>
      <c r="Q32" s="22"/>
    </row>
    <row r="33" spans="1:17" ht="25.5" x14ac:dyDescent="0.2">
      <c r="A33" s="41" t="s">
        <v>107</v>
      </c>
      <c r="B33" s="23" t="s">
        <v>121</v>
      </c>
      <c r="C33" s="24" t="s">
        <v>364</v>
      </c>
      <c r="D33" s="36" t="s">
        <v>131</v>
      </c>
      <c r="E33" s="62" t="s">
        <v>190</v>
      </c>
      <c r="F33" s="51" t="str">
        <f>IF(ISBLANK(E33),IF(ISBLANK(Q33),"","SI"),IF(G33&lt;&gt;"",IF(G33&gt;0,"SI",""),""))</f>
        <v>SI</v>
      </c>
      <c r="G33" s="52">
        <f>IF(ISBLANK(E33),"",IFERROR(VLOOKUP(E33,[1]REgaReportesMultiples!$A$2:$M$350,6,FALSE),""))</f>
        <v>8401561.0899999999</v>
      </c>
      <c r="H33" s="52">
        <f>IF(ISBLANK(E33),"",IFERROR(VLOOKUP(E33,[1]REgaReportesMultiples!$A$2:$M$350,9,FALSE),""))</f>
        <v>8401561.0800000001</v>
      </c>
      <c r="I33" s="40" t="str">
        <f>IF(ISBLANK(E33),IF(ISBLANK(Q33),"","SI"),IF(K33&lt;&gt;"",IF(K33&gt;0,"SI",""),""))</f>
        <v>SI</v>
      </c>
      <c r="J33" s="44">
        <f>IF(ISBLANK(E33),"",IFERROR(VLOOKUP(E33,[2]REgaReportesMultiples!$A$2:$M$350,6,FALSE),""))</f>
        <v>124460.3</v>
      </c>
      <c r="K33" s="44">
        <f>IF(ISBLANK(E33),"",IFERROR(VLOOKUP(E33,[2]REgaReportesMultiples!$A$2:$M$350,9,FALSE),""))</f>
        <v>124460.3</v>
      </c>
      <c r="L33" s="40" t="str">
        <f>IF(ISBLANK(E33),IF(ISBLANK(Q33),"","SI"),IF(M33&lt;&gt;"",IF(M33&gt;0,"SI",""),""))</f>
        <v>SI</v>
      </c>
      <c r="M33" s="44">
        <f>IF(ISBLANK(E33),"",IF(ISERROR(VLOOKUP(E33,[3]REgaReportesMultiples!$A$2:$M$350,4,FALSE)),"",VLOOKUP(E33,[3]REgaReportesMultiples!$A$2:$M$350,4,FALSE)))</f>
        <v>900000</v>
      </c>
      <c r="N33" s="52" t="str">
        <f t="shared" si="0"/>
        <v>CUMPLIDO</v>
      </c>
      <c r="O33" s="22"/>
      <c r="P33" s="22"/>
      <c r="Q33" s="22"/>
    </row>
    <row r="34" spans="1:17" ht="25.5" x14ac:dyDescent="0.2">
      <c r="A34" s="41" t="s">
        <v>107</v>
      </c>
      <c r="B34" s="23" t="s">
        <v>121</v>
      </c>
      <c r="C34" s="24" t="s">
        <v>364</v>
      </c>
      <c r="D34" s="36" t="s">
        <v>131</v>
      </c>
      <c r="E34" s="62" t="s">
        <v>191</v>
      </c>
      <c r="F34" s="51" t="str">
        <f>IF(ISBLANK(E34),IF(ISBLANK(Q34),"","SI"),IF(G34&lt;&gt;"",IF(G34&gt;0,"SI",""),""))</f>
        <v>SI</v>
      </c>
      <c r="G34" s="52">
        <f>IF(ISBLANK(E34),"",IFERROR(VLOOKUP(E34,[1]REgaReportesMultiples!$A$2:$M$350,6,FALSE),""))</f>
        <v>5798304.1100000003</v>
      </c>
      <c r="H34" s="52">
        <f>IF(ISBLANK(E34),"",IFERROR(VLOOKUP(E34,[1]REgaReportesMultiples!$A$2:$M$350,9,FALSE),""))</f>
        <v>5798304.1100000003</v>
      </c>
      <c r="I34" s="40" t="str">
        <f>IF(ISBLANK(E34),IF(ISBLANK(Q34),"","SI"),IF(K34&lt;&gt;"",IF(K34&gt;0,"SI",""),""))</f>
        <v/>
      </c>
      <c r="J34" s="44">
        <f>IF(ISBLANK(E34),"",IFERROR(VLOOKUP(E34,[2]REgaReportesMultiples!$A$2:$M$350,6,FALSE),""))</f>
        <v>0</v>
      </c>
      <c r="K34" s="44">
        <f>IF(ISBLANK(E34),"",IFERROR(VLOOKUP(E34,[2]REgaReportesMultiples!$A$2:$M$350,9,FALSE),""))</f>
        <v>0</v>
      </c>
      <c r="L34" s="40" t="str">
        <f>IF(ISBLANK(E34),IF(ISBLANK(Q34),"","SI"),IF(M34&lt;&gt;"",IF(M34&gt;0,"SI",""),""))</f>
        <v>SI</v>
      </c>
      <c r="M34" s="44">
        <f>IF(ISBLANK(E34),"",IF(ISERROR(VLOOKUP(E34,[3]REgaReportesMultiples!$A$2:$M$350,4,FALSE)),"",VLOOKUP(E34,[3]REgaReportesMultiples!$A$2:$M$350,4,FALSE)))</f>
        <v>1000</v>
      </c>
      <c r="N34" s="52" t="str">
        <f t="shared" si="0"/>
        <v>CUMPLIDO</v>
      </c>
      <c r="O34" s="22"/>
      <c r="P34" s="22"/>
      <c r="Q34" s="22"/>
    </row>
    <row r="35" spans="1:17" ht="25.5" x14ac:dyDescent="0.2">
      <c r="A35" s="41" t="s">
        <v>107</v>
      </c>
      <c r="B35" s="23" t="s">
        <v>121</v>
      </c>
      <c r="C35" s="24" t="s">
        <v>364</v>
      </c>
      <c r="D35" s="36" t="s">
        <v>131</v>
      </c>
      <c r="E35" s="62" t="s">
        <v>192</v>
      </c>
      <c r="F35" s="51" t="str">
        <f>IF(ISBLANK(E35),IF(ISBLANK(Q35),"","SI"),IF(G35&lt;&gt;"",IF(G35&gt;0,"SI",""),""))</f>
        <v>SI</v>
      </c>
      <c r="G35" s="52">
        <f>IF(ISBLANK(E35),"",IFERROR(VLOOKUP(E35,[1]REgaReportesMultiples!$A$2:$M$350,6,FALSE),""))</f>
        <v>102576.62</v>
      </c>
      <c r="H35" s="52">
        <f>IF(ISBLANK(E35),"",IFERROR(VLOOKUP(E35,[1]REgaReportesMultiples!$A$2:$M$350,9,FALSE),""))</f>
        <v>102576.62</v>
      </c>
      <c r="I35" s="40" t="str">
        <f>IF(ISBLANK(E35),IF(ISBLANK(Q35),"","SI"),IF(K35&lt;&gt;"",IF(K35&gt;0,"SI",""),""))</f>
        <v>SI</v>
      </c>
      <c r="J35" s="44">
        <f>IF(ISBLANK(E35),"",IFERROR(VLOOKUP(E35,[2]REgaReportesMultiples!$A$2:$M$350,6,FALSE),""))</f>
        <v>479602</v>
      </c>
      <c r="K35" s="44">
        <f>IF(ISBLANK(E35),"",IFERROR(VLOOKUP(E35,[2]REgaReportesMultiples!$A$2:$M$350,9,FALSE),""))</f>
        <v>479602</v>
      </c>
      <c r="L35" s="40" t="str">
        <f>IF(ISBLANK(E35),IF(ISBLANK(Q35),"","SI"),IF(M35&lt;&gt;"",IF(M35&gt;0,"SI",""),""))</f>
        <v>SI</v>
      </c>
      <c r="M35" s="44">
        <f>IF(ISBLANK(E35),"",IF(ISERROR(VLOOKUP(E35,[3]REgaReportesMultiples!$A$2:$M$350,4,FALSE)),"",VLOOKUP(E35,[3]REgaReportesMultiples!$A$2:$M$350,4,FALSE)))</f>
        <v>1400000</v>
      </c>
      <c r="N35" s="52" t="str">
        <f t="shared" si="0"/>
        <v>CUMPLIDO</v>
      </c>
      <c r="O35" s="22"/>
      <c r="P35" s="22"/>
      <c r="Q35" s="22"/>
    </row>
    <row r="36" spans="1:17" ht="25.5" x14ac:dyDescent="0.2">
      <c r="A36" s="41" t="s">
        <v>107</v>
      </c>
      <c r="B36" s="23" t="s">
        <v>121</v>
      </c>
      <c r="C36" s="24" t="s">
        <v>364</v>
      </c>
      <c r="D36" s="36" t="s">
        <v>131</v>
      </c>
      <c r="E36" s="62" t="s">
        <v>193</v>
      </c>
      <c r="F36" s="51" t="str">
        <f>IF(ISBLANK(E36),IF(ISBLANK(Q36),"","SI"),IF(G36&lt;&gt;"",IF(G36&gt;0,"SI",""),""))</f>
        <v>SI</v>
      </c>
      <c r="G36" s="52">
        <f>IF(ISBLANK(E36),"",IFERROR(VLOOKUP(E36,[1]REgaReportesMultiples!$A$2:$M$350,6,FALSE),""))</f>
        <v>4474461.3099999996</v>
      </c>
      <c r="H36" s="52">
        <f>IF(ISBLANK(E36),"",IFERROR(VLOOKUP(E36,[1]REgaReportesMultiples!$A$2:$M$350,9,FALSE),""))</f>
        <v>4474461.3099999996</v>
      </c>
      <c r="I36" s="40" t="str">
        <f>IF(ISBLANK(E36),IF(ISBLANK(Q36),"","SI"),IF(K36&lt;&gt;"",IF(K36&gt;0,"SI",""),""))</f>
        <v>SI</v>
      </c>
      <c r="J36" s="44">
        <f>IF(ISBLANK(E36),"",IFERROR(VLOOKUP(E36,[2]REgaReportesMultiples!$A$2:$M$350,6,FALSE),""))</f>
        <v>314698.2</v>
      </c>
      <c r="K36" s="44">
        <f>IF(ISBLANK(E36),"",IFERROR(VLOOKUP(E36,[2]REgaReportesMultiples!$A$2:$M$350,9,FALSE),""))</f>
        <v>314698.2</v>
      </c>
      <c r="L36" s="40" t="str">
        <f>IF(ISBLANK(E36),IF(ISBLANK(Q36),"","SI"),IF(M36&lt;&gt;"",IF(M36&gt;0,"SI",""),""))</f>
        <v>SI</v>
      </c>
      <c r="M36" s="44">
        <f>IF(ISBLANK(E36),"",IF(ISERROR(VLOOKUP(E36,[3]REgaReportesMultiples!$A$2:$M$350,4,FALSE)),"",VLOOKUP(E36,[3]REgaReportesMultiples!$A$2:$M$350,4,FALSE)))</f>
        <v>400000</v>
      </c>
      <c r="N36" s="52" t="str">
        <f t="shared" si="0"/>
        <v>CUMPLIDO</v>
      </c>
      <c r="O36" s="22"/>
      <c r="P36" s="22"/>
      <c r="Q36" s="22"/>
    </row>
    <row r="37" spans="1:17" ht="25.5" x14ac:dyDescent="0.2">
      <c r="A37" s="41" t="s">
        <v>107</v>
      </c>
      <c r="B37" s="23" t="s">
        <v>121</v>
      </c>
      <c r="C37" s="24" t="s">
        <v>364</v>
      </c>
      <c r="D37" s="36" t="s">
        <v>131</v>
      </c>
      <c r="E37" s="62" t="s">
        <v>194</v>
      </c>
      <c r="F37" s="51" t="str">
        <f>IF(ISBLANK(E37),IF(ISBLANK(Q37),"","SI"),IF(G37&lt;&gt;"",IF(G37&gt;0,"SI",""),""))</f>
        <v>SI</v>
      </c>
      <c r="G37" s="52">
        <f>IF(ISBLANK(E37),"",IFERROR(VLOOKUP(E37,[1]REgaReportesMultiples!$A$2:$M$350,6,FALSE),""))</f>
        <v>1675510.48</v>
      </c>
      <c r="H37" s="52">
        <f>IF(ISBLANK(E37),"",IFERROR(VLOOKUP(E37,[1]REgaReportesMultiples!$A$2:$M$350,9,FALSE),""))</f>
        <v>1642581.07</v>
      </c>
      <c r="I37" s="40" t="str">
        <f>IF(ISBLANK(E37),IF(ISBLANK(Q37),"","SI"),IF(K37&lt;&gt;"",IF(K37&gt;0,"SI",""),""))</f>
        <v>SI</v>
      </c>
      <c r="J37" s="44">
        <f>IF(ISBLANK(E37),"",IFERROR(VLOOKUP(E37,[2]REgaReportesMultiples!$A$2:$M$350,6,FALSE),""))</f>
        <v>636135.26</v>
      </c>
      <c r="K37" s="44">
        <f>IF(ISBLANK(E37),"",IFERROR(VLOOKUP(E37,[2]REgaReportesMultiples!$A$2:$M$350,9,FALSE),""))</f>
        <v>634234.38</v>
      </c>
      <c r="L37" s="40" t="str">
        <f>IF(ISBLANK(E37),IF(ISBLANK(Q37),"","SI"),IF(M37&lt;&gt;"",IF(M37&gt;0,"SI",""),""))</f>
        <v>SI</v>
      </c>
      <c r="M37" s="44">
        <f>IF(ISBLANK(E37),"",IF(ISERROR(VLOOKUP(E37,[3]REgaReportesMultiples!$A$2:$M$350,4,FALSE)),"",VLOOKUP(E37,[3]REgaReportesMultiples!$A$2:$M$350,4,FALSE)))</f>
        <v>580000</v>
      </c>
      <c r="N37" s="52" t="str">
        <f t="shared" si="0"/>
        <v>CUMPLIDO</v>
      </c>
      <c r="O37" s="22"/>
      <c r="P37" s="22"/>
      <c r="Q37" s="22"/>
    </row>
    <row r="38" spans="1:17" ht="25.5" x14ac:dyDescent="0.2">
      <c r="A38" s="41" t="s">
        <v>107</v>
      </c>
      <c r="B38" s="23" t="s">
        <v>121</v>
      </c>
      <c r="C38" s="24" t="s">
        <v>364</v>
      </c>
      <c r="D38" s="36" t="s">
        <v>131</v>
      </c>
      <c r="E38" s="62" t="s">
        <v>195</v>
      </c>
      <c r="F38" s="51" t="str">
        <f>IF(ISBLANK(E38),IF(ISBLANK(Q38),"","SI"),IF(G38&lt;&gt;"",IF(G38&gt;0,"SI",""),""))</f>
        <v>SI</v>
      </c>
      <c r="G38" s="52">
        <f>IF(ISBLANK(E38),"",IFERROR(VLOOKUP(E38,[1]REgaReportesMultiples!$A$2:$M$350,6,FALSE),""))</f>
        <v>7593280.9800000004</v>
      </c>
      <c r="H38" s="52">
        <f>IF(ISBLANK(E38),"",IFERROR(VLOOKUP(E38,[1]REgaReportesMultiples!$A$2:$M$350,9,FALSE),""))</f>
        <v>7593280.9800000004</v>
      </c>
      <c r="I38" s="40" t="str">
        <f>IF(ISBLANK(E38),IF(ISBLANK(Q38),"","SI"),IF(K38&lt;&gt;"",IF(K38&gt;0,"SI",""),""))</f>
        <v>SI</v>
      </c>
      <c r="J38" s="44">
        <f>IF(ISBLANK(E38),"",IFERROR(VLOOKUP(E38,[2]REgaReportesMultiples!$A$2:$M$350,6,FALSE),""))</f>
        <v>786544</v>
      </c>
      <c r="K38" s="44">
        <f>IF(ISBLANK(E38),"",IFERROR(VLOOKUP(E38,[2]REgaReportesMultiples!$A$2:$M$350,9,FALSE),""))</f>
        <v>754639.82</v>
      </c>
      <c r="L38" s="40" t="str">
        <f>IF(ISBLANK(E38),IF(ISBLANK(Q38),"","SI"),IF(M38&lt;&gt;"",IF(M38&gt;0,"SI",""),""))</f>
        <v>SI</v>
      </c>
      <c r="M38" s="44">
        <f>IF(ISBLANK(E38),"",IF(ISERROR(VLOOKUP(E38,[3]REgaReportesMultiples!$A$2:$M$350,4,FALSE)),"",VLOOKUP(E38,[3]REgaReportesMultiples!$A$2:$M$350,4,FALSE)))</f>
        <v>3000</v>
      </c>
      <c r="N38" s="52" t="str">
        <f t="shared" si="0"/>
        <v>CUMPLIDO</v>
      </c>
      <c r="O38" s="22"/>
      <c r="P38" s="22"/>
      <c r="Q38" s="22"/>
    </row>
    <row r="39" spans="1:17" ht="25.5" x14ac:dyDescent="0.2">
      <c r="A39" s="41" t="s">
        <v>107</v>
      </c>
      <c r="B39" s="23" t="s">
        <v>121</v>
      </c>
      <c r="C39" s="24" t="s">
        <v>364</v>
      </c>
      <c r="D39" s="36" t="s">
        <v>131</v>
      </c>
      <c r="E39" s="62" t="s">
        <v>196</v>
      </c>
      <c r="F39" s="51" t="str">
        <f>IF(ISBLANK(E39),IF(ISBLANK(Q39),"","SI"),IF(G39&lt;&gt;"",IF(G39&gt;0,"SI",""),""))</f>
        <v>SI</v>
      </c>
      <c r="G39" s="52">
        <f>IF(ISBLANK(E39),"",IFERROR(VLOOKUP(E39,[1]REgaReportesMultiples!$A$2:$M$350,6,FALSE),""))</f>
        <v>1339001.8700000001</v>
      </c>
      <c r="H39" s="52">
        <f>IF(ISBLANK(E39),"",IFERROR(VLOOKUP(E39,[1]REgaReportesMultiples!$A$2:$M$350,9,FALSE),""))</f>
        <v>1337306.54</v>
      </c>
      <c r="I39" s="40" t="str">
        <f>IF(ISBLANK(E39),IF(ISBLANK(Q39),"","SI"),IF(K39&lt;&gt;"",IF(K39&gt;0,"SI",""),""))</f>
        <v/>
      </c>
      <c r="J39" s="44">
        <f>IF(ISBLANK(E39),"",IFERROR(VLOOKUP(E39,[2]REgaReportesMultiples!$A$2:$M$350,6,FALSE),""))</f>
        <v>0</v>
      </c>
      <c r="K39" s="44">
        <f>IF(ISBLANK(E39),"",IFERROR(VLOOKUP(E39,[2]REgaReportesMultiples!$A$2:$M$350,9,FALSE),""))</f>
        <v>0</v>
      </c>
      <c r="L39" s="40" t="str">
        <f>IF(ISBLANK(E39),IF(ISBLANK(Q39),"","SI"),IF(M39&lt;&gt;"",IF(M39&gt;0,"SI",""),""))</f>
        <v>SI</v>
      </c>
      <c r="M39" s="44">
        <f>IF(ISBLANK(E39),"",IF(ISERROR(VLOOKUP(E39,[3]REgaReportesMultiples!$A$2:$M$350,4,FALSE)),"",VLOOKUP(E39,[3]REgaReportesMultiples!$A$2:$M$350,4,FALSE)))</f>
        <v>2000</v>
      </c>
      <c r="N39" s="52" t="str">
        <f t="shared" si="0"/>
        <v>CUMPLIDO</v>
      </c>
      <c r="O39" s="22"/>
      <c r="P39" s="22"/>
      <c r="Q39" s="22"/>
    </row>
    <row r="40" spans="1:17" ht="25.5" x14ac:dyDescent="0.2">
      <c r="A40" s="41" t="s">
        <v>107</v>
      </c>
      <c r="B40" s="23" t="s">
        <v>121</v>
      </c>
      <c r="C40" s="24" t="s">
        <v>364</v>
      </c>
      <c r="D40" s="36" t="s">
        <v>131</v>
      </c>
      <c r="E40" s="62" t="s">
        <v>197</v>
      </c>
      <c r="F40" s="51" t="str">
        <f>IF(ISBLANK(E40),IF(ISBLANK(Q40),"","SI"),IF(G40&lt;&gt;"",IF(G40&gt;0,"SI",""),""))</f>
        <v>SI</v>
      </c>
      <c r="G40" s="52">
        <f>IF(ISBLANK(E40),"",IFERROR(VLOOKUP(E40,[1]REgaReportesMultiples!$A$2:$M$350,6,FALSE),""))</f>
        <v>12763260.83</v>
      </c>
      <c r="H40" s="52">
        <f>IF(ISBLANK(E40),"",IFERROR(VLOOKUP(E40,[1]REgaReportesMultiples!$A$2:$M$350,9,FALSE),""))</f>
        <v>12763260.83</v>
      </c>
      <c r="I40" s="40" t="str">
        <f>IF(ISBLANK(E40),IF(ISBLANK(Q40),"","SI"),IF(K40&lt;&gt;"",IF(K40&gt;0,"SI",""),""))</f>
        <v>SI</v>
      </c>
      <c r="J40" s="44">
        <f>IF(ISBLANK(E40),"",IFERROR(VLOOKUP(E40,[2]REgaReportesMultiples!$A$2:$M$350,6,FALSE),""))</f>
        <v>4352574.93</v>
      </c>
      <c r="K40" s="44">
        <f>IF(ISBLANK(E40),"",IFERROR(VLOOKUP(E40,[2]REgaReportesMultiples!$A$2:$M$350,9,FALSE),""))</f>
        <v>4352574.93</v>
      </c>
      <c r="L40" s="40" t="str">
        <f>IF(ISBLANK(E40),IF(ISBLANK(Q40),"","SI"),IF(M40&lt;&gt;"",IF(M40&gt;0,"SI",""),""))</f>
        <v>SI</v>
      </c>
      <c r="M40" s="44">
        <f>IF(ISBLANK(E40),"",IF(ISERROR(VLOOKUP(E40,[3]REgaReportesMultiples!$A$2:$M$350,4,FALSE)),"",VLOOKUP(E40,[3]REgaReportesMultiples!$A$2:$M$350,4,FALSE)))</f>
        <v>3540000</v>
      </c>
      <c r="N40" s="52" t="str">
        <f t="shared" si="0"/>
        <v>CUMPLIDO</v>
      </c>
      <c r="O40" s="22"/>
      <c r="P40" s="22"/>
      <c r="Q40" s="22"/>
    </row>
    <row r="41" spans="1:17" ht="25.5" x14ac:dyDescent="0.2">
      <c r="A41" s="41" t="s">
        <v>107</v>
      </c>
      <c r="B41" s="23" t="s">
        <v>121</v>
      </c>
      <c r="C41" s="24" t="s">
        <v>364</v>
      </c>
      <c r="D41" s="36" t="s">
        <v>131</v>
      </c>
      <c r="E41" s="62" t="s">
        <v>198</v>
      </c>
      <c r="F41" s="51" t="str">
        <f>IF(ISBLANK(E41),IF(ISBLANK(Q41),"","SI"),IF(G41&lt;&gt;"",IF(G41&gt;0,"SI",""),""))</f>
        <v>SI</v>
      </c>
      <c r="G41" s="52">
        <f>IF(ISBLANK(E41),"",IFERROR(VLOOKUP(E41,[1]REgaReportesMultiples!$A$2:$M$350,6,FALSE),""))</f>
        <v>3877312.74</v>
      </c>
      <c r="H41" s="52">
        <f>IF(ISBLANK(E41),"",IFERROR(VLOOKUP(E41,[1]REgaReportesMultiples!$A$2:$M$350,9,FALSE),""))</f>
        <v>3827312.54</v>
      </c>
      <c r="I41" s="40" t="str">
        <f>IF(ISBLANK(E41),IF(ISBLANK(Q41),"","SI"),IF(K41&lt;&gt;"",IF(K41&gt;0,"SI",""),""))</f>
        <v/>
      </c>
      <c r="J41" s="44">
        <f>IF(ISBLANK(E41),"",IFERROR(VLOOKUP(E41,[2]REgaReportesMultiples!$A$2:$M$350,6,FALSE),""))</f>
        <v>0</v>
      </c>
      <c r="K41" s="44">
        <f>IF(ISBLANK(E41),"",IFERROR(VLOOKUP(E41,[2]REgaReportesMultiples!$A$2:$M$350,9,FALSE),""))</f>
        <v>0</v>
      </c>
      <c r="L41" s="40" t="str">
        <f>IF(ISBLANK(E41),IF(ISBLANK(Q41),"","SI"),IF(M41&lt;&gt;"",IF(M41&gt;0,"SI",""),""))</f>
        <v>SI</v>
      </c>
      <c r="M41" s="44">
        <f>IF(ISBLANK(E41),"",IF(ISERROR(VLOOKUP(E41,[3]REgaReportesMultiples!$A$2:$M$350,4,FALSE)),"",VLOOKUP(E41,[3]REgaReportesMultiples!$A$2:$M$350,4,FALSE)))</f>
        <v>2000</v>
      </c>
      <c r="N41" s="52" t="str">
        <f t="shared" si="0"/>
        <v>CUMPLIDO</v>
      </c>
      <c r="O41" s="22"/>
      <c r="P41" s="22"/>
      <c r="Q41" s="22"/>
    </row>
    <row r="42" spans="1:17" ht="25.5" x14ac:dyDescent="0.2">
      <c r="A42" s="41" t="s">
        <v>107</v>
      </c>
      <c r="B42" s="23" t="s">
        <v>121</v>
      </c>
      <c r="C42" s="24" t="s">
        <v>364</v>
      </c>
      <c r="D42" s="36" t="s">
        <v>131</v>
      </c>
      <c r="E42" s="62" t="s">
        <v>199</v>
      </c>
      <c r="F42" s="51" t="str">
        <f>IF(ISBLANK(E42),IF(ISBLANK(Q42),"","SI"),IF(G42&lt;&gt;"",IF(G42&gt;0,"SI",""),""))</f>
        <v>SI</v>
      </c>
      <c r="G42" s="52">
        <f>IF(ISBLANK(E42),"",IFERROR(VLOOKUP(E42,[1]REgaReportesMultiples!$A$2:$M$350,6,FALSE),""))</f>
        <v>3438088.49</v>
      </c>
      <c r="H42" s="52">
        <f>IF(ISBLANK(E42),"",IFERROR(VLOOKUP(E42,[1]REgaReportesMultiples!$A$2:$M$350,9,FALSE),""))</f>
        <v>3408087.88</v>
      </c>
      <c r="I42" s="40" t="str">
        <f>IF(ISBLANK(E42),IF(ISBLANK(Q42),"","SI"),IF(K42&lt;&gt;"",IF(K42&gt;0,"SI",""),""))</f>
        <v>SI</v>
      </c>
      <c r="J42" s="44">
        <f>IF(ISBLANK(E42),"",IFERROR(VLOOKUP(E42,[2]REgaReportesMultiples!$A$2:$M$350,6,FALSE),""))</f>
        <v>747490.77</v>
      </c>
      <c r="K42" s="44">
        <f>IF(ISBLANK(E42),"",IFERROR(VLOOKUP(E42,[2]REgaReportesMultiples!$A$2:$M$350,9,FALSE),""))</f>
        <v>747292.67</v>
      </c>
      <c r="L42" s="40" t="str">
        <f>IF(ISBLANK(E42),IF(ISBLANK(Q42),"","SI"),IF(M42&lt;&gt;"",IF(M42&gt;0,"SI",""),""))</f>
        <v>SI</v>
      </c>
      <c r="M42" s="44">
        <f>IF(ISBLANK(E42),"",IF(ISERROR(VLOOKUP(E42,[3]REgaReportesMultiples!$A$2:$M$350,4,FALSE)),"",VLOOKUP(E42,[3]REgaReportesMultiples!$A$2:$M$350,4,FALSE)))</f>
        <v>500000</v>
      </c>
      <c r="N42" s="52" t="str">
        <f t="shared" si="0"/>
        <v>CUMPLIDO</v>
      </c>
      <c r="O42" s="22"/>
      <c r="P42" s="22"/>
      <c r="Q42" s="22"/>
    </row>
    <row r="43" spans="1:17" ht="25.5" x14ac:dyDescent="0.2">
      <c r="A43" s="41" t="s">
        <v>107</v>
      </c>
      <c r="B43" s="23" t="s">
        <v>121</v>
      </c>
      <c r="C43" s="24" t="s">
        <v>364</v>
      </c>
      <c r="D43" s="36" t="s">
        <v>131</v>
      </c>
      <c r="E43" s="62" t="s">
        <v>200</v>
      </c>
      <c r="F43" s="51" t="str">
        <f>IF(ISBLANK(E43),IF(ISBLANK(Q43),"","SI"),IF(G43&lt;&gt;"",IF(G43&gt;0,"SI",""),""))</f>
        <v>SI</v>
      </c>
      <c r="G43" s="52">
        <f>IF(ISBLANK(E43),"",IFERROR(VLOOKUP(E43,[1]REgaReportesMultiples!$A$2:$M$350,6,FALSE),""))</f>
        <v>376418</v>
      </c>
      <c r="H43" s="52">
        <f>IF(ISBLANK(E43),"",IFERROR(VLOOKUP(E43,[1]REgaReportesMultiples!$A$2:$M$350,9,FALSE),""))</f>
        <v>376418</v>
      </c>
      <c r="I43" s="40" t="str">
        <f>IF(ISBLANK(E43),IF(ISBLANK(Q43),"","SI"),IF(K43&lt;&gt;"",IF(K43&gt;0,"SI",""),""))</f>
        <v>SI</v>
      </c>
      <c r="J43" s="44">
        <f>IF(ISBLANK(E43),"",IFERROR(VLOOKUP(E43,[2]REgaReportesMultiples!$A$2:$M$350,6,FALSE),""))</f>
        <v>564627</v>
      </c>
      <c r="K43" s="44">
        <f>IF(ISBLANK(E43),"",IFERROR(VLOOKUP(E43,[2]REgaReportesMultiples!$A$2:$M$350,9,FALSE),""))</f>
        <v>564626.5</v>
      </c>
      <c r="L43" s="40" t="str">
        <f>IF(ISBLANK(E43),IF(ISBLANK(Q43),"","SI"),IF(M43&lt;&gt;"",IF(M43&gt;0,"SI",""),""))</f>
        <v>SI</v>
      </c>
      <c r="M43" s="44">
        <f>IF(ISBLANK(E43),"",IF(ISERROR(VLOOKUP(E43,[3]REgaReportesMultiples!$A$2:$M$350,4,FALSE)),"",VLOOKUP(E43,[3]REgaReportesMultiples!$A$2:$M$350,4,FALSE)))</f>
        <v>941045</v>
      </c>
      <c r="N43" s="52" t="str">
        <f t="shared" si="0"/>
        <v>CUMPLIDO</v>
      </c>
      <c r="O43" s="22"/>
      <c r="P43" s="22"/>
      <c r="Q43" s="22"/>
    </row>
    <row r="44" spans="1:17" ht="25.5" x14ac:dyDescent="0.2">
      <c r="A44" s="41" t="s">
        <v>107</v>
      </c>
      <c r="B44" s="23" t="s">
        <v>121</v>
      </c>
      <c r="C44" s="24" t="s">
        <v>364</v>
      </c>
      <c r="D44" s="36" t="s">
        <v>131</v>
      </c>
      <c r="E44" s="62" t="s">
        <v>201</v>
      </c>
      <c r="F44" s="51" t="str">
        <f>IF(ISBLANK(E44),IF(ISBLANK(Q44),"","SI"),IF(G44&lt;&gt;"",IF(G44&gt;0,"SI",""),""))</f>
        <v>SI</v>
      </c>
      <c r="G44" s="52">
        <f>IF(ISBLANK(E44),"",IFERROR(VLOOKUP(E44,[1]REgaReportesMultiples!$A$2:$M$350,6,FALSE),""))</f>
        <v>300000</v>
      </c>
      <c r="H44" s="52">
        <f>IF(ISBLANK(E44),"",IFERROR(VLOOKUP(E44,[1]REgaReportesMultiples!$A$2:$M$350,9,FALSE),""))</f>
        <v>0</v>
      </c>
      <c r="I44" s="40" t="str">
        <f>IF(ISBLANK(E44),IF(ISBLANK(Q44),"","SI"),IF(K44&lt;&gt;"",IF(K44&gt;0,"SI",""),""))</f>
        <v/>
      </c>
      <c r="J44" s="44">
        <f>IF(ISBLANK(E44),"",IFERROR(VLOOKUP(E44,[2]REgaReportesMultiples!$A$2:$M$350,6,FALSE),""))</f>
        <v>0</v>
      </c>
      <c r="K44" s="44">
        <f>IF(ISBLANK(E44),"",IFERROR(VLOOKUP(E44,[2]REgaReportesMultiples!$A$2:$M$350,9,FALSE),""))</f>
        <v>0</v>
      </c>
      <c r="L44" s="40" t="str">
        <f>IF(ISBLANK(E44),IF(ISBLANK(Q44),"","SI"),IF(M44&lt;&gt;"",IF(M44&gt;0,"SI",""),""))</f>
        <v>SI</v>
      </c>
      <c r="M44" s="44">
        <f>IF(ISBLANK(E44),"",IF(ISERROR(VLOOKUP(E44,[3]REgaReportesMultiples!$A$2:$M$350,4,FALSE)),"",VLOOKUP(E44,[3]REgaReportesMultiples!$A$2:$M$350,4,FALSE)))</f>
        <v>1000</v>
      </c>
      <c r="N44" s="52" t="s">
        <v>383</v>
      </c>
      <c r="O44" s="22"/>
      <c r="P44" s="22"/>
      <c r="Q44" s="22"/>
    </row>
    <row r="45" spans="1:17" ht="25.5" x14ac:dyDescent="0.2">
      <c r="A45" s="41" t="s">
        <v>107</v>
      </c>
      <c r="B45" s="23" t="s">
        <v>121</v>
      </c>
      <c r="C45" s="24" t="s">
        <v>364</v>
      </c>
      <c r="D45" s="36" t="s">
        <v>131</v>
      </c>
      <c r="E45" s="62" t="s">
        <v>202</v>
      </c>
      <c r="F45" s="51" t="str">
        <f>IF(ISBLANK(E45),IF(ISBLANK(Q45),"","SI"),IF(G45&lt;&gt;"",IF(G45&gt;0,"SI",""),""))</f>
        <v>SI</v>
      </c>
      <c r="G45" s="52">
        <f>IF(ISBLANK(E45),"",IFERROR(VLOOKUP(E45,[1]REgaReportesMultiples!$A$2:$M$350,6,FALSE),""))</f>
        <v>8347326.4199999999</v>
      </c>
      <c r="H45" s="52">
        <f>IF(ISBLANK(E45),"",IFERROR(VLOOKUP(E45,[1]REgaReportesMultiples!$A$2:$M$350,9,FALSE),""))</f>
        <v>8347326.4199999999</v>
      </c>
      <c r="I45" s="40" t="str">
        <f>IF(ISBLANK(E45),IF(ISBLANK(Q45),"","SI"),IF(K45&lt;&gt;"",IF(K45&gt;0,"SI",""),""))</f>
        <v>SI</v>
      </c>
      <c r="J45" s="44">
        <f>IF(ISBLANK(E45),"",IFERROR(VLOOKUP(E45,[2]REgaReportesMultiples!$A$2:$M$350,6,FALSE),""))</f>
        <v>1369476.22</v>
      </c>
      <c r="K45" s="44">
        <f>IF(ISBLANK(E45),"",IFERROR(VLOOKUP(E45,[2]REgaReportesMultiples!$A$2:$M$350,9,FALSE),""))</f>
        <v>1362961.55</v>
      </c>
      <c r="L45" s="40" t="str">
        <f>IF(ISBLANK(E45),IF(ISBLANK(Q45),"","SI"),IF(M45&lt;&gt;"",IF(M45&gt;0,"SI",""),""))</f>
        <v>SI</v>
      </c>
      <c r="M45" s="44">
        <f>IF(ISBLANK(E45),"",IF(ISERROR(VLOOKUP(E45,[3]REgaReportesMultiples!$A$2:$M$350,4,FALSE)),"",VLOOKUP(E45,[3]REgaReportesMultiples!$A$2:$M$350,4,FALSE)))</f>
        <v>1450000</v>
      </c>
      <c r="N45" s="52" t="str">
        <f t="shared" si="0"/>
        <v>CUMPLIDO</v>
      </c>
      <c r="O45" s="22"/>
      <c r="P45" s="22"/>
      <c r="Q45" s="22"/>
    </row>
    <row r="46" spans="1:17" ht="25.5" x14ac:dyDescent="0.2">
      <c r="A46" s="41" t="s">
        <v>107</v>
      </c>
      <c r="B46" s="23" t="s">
        <v>121</v>
      </c>
      <c r="C46" s="24" t="s">
        <v>364</v>
      </c>
      <c r="D46" s="36" t="s">
        <v>131</v>
      </c>
      <c r="E46" s="62" t="s">
        <v>203</v>
      </c>
      <c r="F46" s="51" t="str">
        <f>IF(ISBLANK(E46),IF(ISBLANK(Q46),"","SI"),IF(G46&lt;&gt;"",IF(G46&gt;0,"SI",""),""))</f>
        <v>SI</v>
      </c>
      <c r="G46" s="52">
        <f>IF(ISBLANK(E46),"",IFERROR(VLOOKUP(E46,[1]REgaReportesMultiples!$A$2:$M$350,6,FALSE),""))</f>
        <v>6337145.2699999996</v>
      </c>
      <c r="H46" s="52">
        <f>IF(ISBLANK(E46),"",IFERROR(VLOOKUP(E46,[1]REgaReportesMultiples!$A$2:$M$350,9,FALSE),""))</f>
        <v>5869580.2699999996</v>
      </c>
      <c r="I46" s="40" t="str">
        <f>IF(ISBLANK(E46),IF(ISBLANK(Q46),"","SI"),IF(K46&lt;&gt;"",IF(K46&gt;0,"SI",""),""))</f>
        <v/>
      </c>
      <c r="J46" s="44">
        <f>IF(ISBLANK(E46),"",IFERROR(VLOOKUP(E46,[2]REgaReportesMultiples!$A$2:$M$350,6,FALSE),""))</f>
        <v>100000</v>
      </c>
      <c r="K46" s="44">
        <f>IF(ISBLANK(E46),"",IFERROR(VLOOKUP(E46,[2]REgaReportesMultiples!$A$2:$M$350,9,FALSE),""))</f>
        <v>0</v>
      </c>
      <c r="L46" s="40" t="str">
        <f>IF(ISBLANK(E46),IF(ISBLANK(Q46),"","SI"),IF(M46&lt;&gt;"",IF(M46&gt;0,"SI",""),""))</f>
        <v>SI</v>
      </c>
      <c r="M46" s="44">
        <f>IF(ISBLANK(E46),"",IF(ISERROR(VLOOKUP(E46,[3]REgaReportesMultiples!$A$2:$M$350,4,FALSE)),"",VLOOKUP(E46,[3]REgaReportesMultiples!$A$2:$M$350,4,FALSE)))</f>
        <v>2000</v>
      </c>
      <c r="N46" s="52" t="str">
        <f t="shared" si="0"/>
        <v>CUMPLIDO</v>
      </c>
      <c r="O46" s="22"/>
      <c r="P46" s="22"/>
      <c r="Q46" s="22"/>
    </row>
    <row r="47" spans="1:17" ht="25.5" x14ac:dyDescent="0.2">
      <c r="A47" s="41" t="s">
        <v>107</v>
      </c>
      <c r="B47" s="23" t="s">
        <v>121</v>
      </c>
      <c r="C47" s="24" t="s">
        <v>364</v>
      </c>
      <c r="D47" s="36" t="s">
        <v>131</v>
      </c>
      <c r="E47" s="62" t="s">
        <v>204</v>
      </c>
      <c r="F47" s="51" t="str">
        <f>IF(ISBLANK(E47),IF(ISBLANK(Q47),"","SI"),IF(G47&lt;&gt;"",IF(G47&gt;0,"SI",""),""))</f>
        <v>SI</v>
      </c>
      <c r="G47" s="52">
        <f>IF(ISBLANK(E47),"",IFERROR(VLOOKUP(E47,[1]REgaReportesMultiples!$A$2:$M$350,6,FALSE),""))</f>
        <v>49737.2</v>
      </c>
      <c r="H47" s="52">
        <f>IF(ISBLANK(E47),"",IFERROR(VLOOKUP(E47,[1]REgaReportesMultiples!$A$2:$M$350,9,FALSE),""))</f>
        <v>49737.2</v>
      </c>
      <c r="I47" s="40" t="str">
        <f>IF(ISBLANK(E47),IF(ISBLANK(Q47),"","SI"),IF(K47&lt;&gt;"",IF(K47&gt;0,"SI",""),""))</f>
        <v/>
      </c>
      <c r="J47" s="44">
        <f>IF(ISBLANK(E47),"",IFERROR(VLOOKUP(E47,[2]REgaReportesMultiples!$A$2:$M$350,6,FALSE),""))</f>
        <v>0</v>
      </c>
      <c r="K47" s="44">
        <f>IF(ISBLANK(E47),"",IFERROR(VLOOKUP(E47,[2]REgaReportesMultiples!$A$2:$M$350,9,FALSE),""))</f>
        <v>0</v>
      </c>
      <c r="L47" s="40" t="str">
        <f>IF(ISBLANK(E47),IF(ISBLANK(Q47),"","SI"),IF(M47&lt;&gt;"",IF(M47&gt;0,"SI",""),""))</f>
        <v>SI</v>
      </c>
      <c r="M47" s="44">
        <f>IF(ISBLANK(E47),"",IF(ISERROR(VLOOKUP(E47,[3]REgaReportesMultiples!$A$2:$M$350,4,FALSE)),"",VLOOKUP(E47,[3]REgaReportesMultiples!$A$2:$M$350,4,FALSE)))</f>
        <v>42009</v>
      </c>
      <c r="N47" s="52" t="str">
        <f t="shared" si="0"/>
        <v>CUMPLIDO</v>
      </c>
      <c r="O47" s="22"/>
      <c r="P47" s="22"/>
      <c r="Q47" s="22"/>
    </row>
    <row r="48" spans="1:17" ht="25.5" x14ac:dyDescent="0.2">
      <c r="A48" s="41" t="s">
        <v>107</v>
      </c>
      <c r="B48" s="23" t="s">
        <v>121</v>
      </c>
      <c r="C48" s="24" t="s">
        <v>364</v>
      </c>
      <c r="D48" s="36" t="s">
        <v>131</v>
      </c>
      <c r="E48" s="62" t="s">
        <v>205</v>
      </c>
      <c r="F48" s="51" t="str">
        <f>IF(ISBLANK(E48),IF(ISBLANK(Q48),"","SI"),IF(G48&lt;&gt;"",IF(G48&gt;0,"SI",""),""))</f>
        <v>SI</v>
      </c>
      <c r="G48" s="52">
        <f>IF(ISBLANK(E48),"",IFERROR(VLOOKUP(E48,[1]REgaReportesMultiples!$A$2:$M$350,6,FALSE),""))</f>
        <v>3130940.15</v>
      </c>
      <c r="H48" s="52">
        <f>IF(ISBLANK(E48),"",IFERROR(VLOOKUP(E48,[1]REgaReportesMultiples!$A$2:$M$350,9,FALSE),""))</f>
        <v>2162919.27</v>
      </c>
      <c r="I48" s="40" t="str">
        <f>IF(ISBLANK(E48),IF(ISBLANK(Q48),"","SI"),IF(K48&lt;&gt;"",IF(K48&gt;0,"SI",""),""))</f>
        <v>SI</v>
      </c>
      <c r="J48" s="44">
        <f>IF(ISBLANK(E48),"",IFERROR(VLOOKUP(E48,[2]REgaReportesMultiples!$A$2:$M$350,6,FALSE),""))</f>
        <v>1774512.84</v>
      </c>
      <c r="K48" s="44">
        <f>IF(ISBLANK(E48),"",IFERROR(VLOOKUP(E48,[2]REgaReportesMultiples!$A$2:$M$350,9,FALSE),""))</f>
        <v>1774512.84</v>
      </c>
      <c r="L48" s="40" t="str">
        <f>IF(ISBLANK(E48),IF(ISBLANK(Q48),"","SI"),IF(M48&lt;&gt;"",IF(M48&gt;0,"SI",""),""))</f>
        <v>SI</v>
      </c>
      <c r="M48" s="44">
        <f>IF(ISBLANK(E48),"",IF(ISERROR(VLOOKUP(E48,[3]REgaReportesMultiples!$A$2:$M$350,4,FALSE)),"",VLOOKUP(E48,[3]REgaReportesMultiples!$A$2:$M$350,4,FALSE)))</f>
        <v>2656738</v>
      </c>
      <c r="N48" s="52" t="str">
        <f t="shared" si="0"/>
        <v>CUMPLIDO</v>
      </c>
      <c r="O48" s="22"/>
      <c r="P48" s="22"/>
      <c r="Q48" s="22"/>
    </row>
    <row r="49" spans="1:17" ht="25.5" x14ac:dyDescent="0.2">
      <c r="A49" s="41" t="s">
        <v>107</v>
      </c>
      <c r="B49" s="23" t="s">
        <v>121</v>
      </c>
      <c r="C49" s="24" t="s">
        <v>364</v>
      </c>
      <c r="D49" s="36" t="s">
        <v>131</v>
      </c>
      <c r="E49" s="62" t="s">
        <v>206</v>
      </c>
      <c r="F49" s="51" t="str">
        <f>IF(ISBLANK(E49),IF(ISBLANK(Q49),"","SI"),IF(G49&lt;&gt;"",IF(G49&gt;0,"SI",""),""))</f>
        <v>SI</v>
      </c>
      <c r="G49" s="52">
        <f>IF(ISBLANK(E49),"",IFERROR(VLOOKUP(E49,[1]REgaReportesMultiples!$A$2:$M$350,6,FALSE),""))</f>
        <v>167430.01</v>
      </c>
      <c r="H49" s="52">
        <f>IF(ISBLANK(E49),"",IFERROR(VLOOKUP(E49,[1]REgaReportesMultiples!$A$2:$M$350,9,FALSE),""))</f>
        <v>167430.01</v>
      </c>
      <c r="I49" s="40" t="str">
        <f>IF(ISBLANK(E49),IF(ISBLANK(Q49),"","SI"),IF(K49&lt;&gt;"",IF(K49&gt;0,"SI",""),""))</f>
        <v/>
      </c>
      <c r="J49" s="44">
        <f>IF(ISBLANK(E49),"",IFERROR(VLOOKUP(E49,[2]REgaReportesMultiples!$A$2:$M$350,6,FALSE),""))</f>
        <v>0</v>
      </c>
      <c r="K49" s="44">
        <f>IF(ISBLANK(E49),"",IFERROR(VLOOKUP(E49,[2]REgaReportesMultiples!$A$2:$M$350,9,FALSE),""))</f>
        <v>0</v>
      </c>
      <c r="L49" s="40" t="str">
        <f>IF(ISBLANK(E49),IF(ISBLANK(Q49),"","SI"),IF(M49&lt;&gt;"",IF(M49&gt;0,"SI",""),""))</f>
        <v>SI</v>
      </c>
      <c r="M49" s="44">
        <f>IF(ISBLANK(E49),"",IF(ISERROR(VLOOKUP(E49,[3]REgaReportesMultiples!$A$2:$M$350,4,FALSE)),"",VLOOKUP(E49,[3]REgaReportesMultiples!$A$2:$M$350,4,FALSE)))</f>
        <v>200000</v>
      </c>
      <c r="N49" s="52" t="str">
        <f t="shared" si="0"/>
        <v>CUMPLIDO</v>
      </c>
      <c r="O49" s="22"/>
      <c r="P49" s="22"/>
      <c r="Q49" s="22"/>
    </row>
    <row r="50" spans="1:17" ht="25.5" x14ac:dyDescent="0.2">
      <c r="A50" s="41" t="s">
        <v>107</v>
      </c>
      <c r="B50" s="23" t="s">
        <v>121</v>
      </c>
      <c r="C50" s="24" t="s">
        <v>364</v>
      </c>
      <c r="D50" s="36" t="s">
        <v>131</v>
      </c>
      <c r="E50" s="62" t="s">
        <v>207</v>
      </c>
      <c r="F50" s="51" t="str">
        <f>IF(ISBLANK(E50),IF(ISBLANK(Q50),"","SI"),IF(G50&lt;&gt;"",IF(G50&gt;0,"SI",""),""))</f>
        <v>SI</v>
      </c>
      <c r="G50" s="52">
        <f>IF(ISBLANK(E50),"",IFERROR(VLOOKUP(E50,[1]REgaReportesMultiples!$A$2:$M$350,6,FALSE),""))</f>
        <v>5869749.5700000003</v>
      </c>
      <c r="H50" s="52">
        <f>IF(ISBLANK(E50),"",IFERROR(VLOOKUP(E50,[1]REgaReportesMultiples!$A$2:$M$350,9,FALSE),""))</f>
        <v>5869749.5700000003</v>
      </c>
      <c r="I50" s="40" t="str">
        <f>IF(ISBLANK(E50),IF(ISBLANK(Q50),"","SI"),IF(K50&lt;&gt;"",IF(K50&gt;0,"SI",""),""))</f>
        <v>SI</v>
      </c>
      <c r="J50" s="44">
        <f>IF(ISBLANK(E50),"",IFERROR(VLOOKUP(E50,[2]REgaReportesMultiples!$A$2:$M$350,6,FALSE),""))</f>
        <v>311810.31</v>
      </c>
      <c r="K50" s="44">
        <f>IF(ISBLANK(E50),"",IFERROR(VLOOKUP(E50,[2]REgaReportesMultiples!$A$2:$M$350,9,FALSE),""))</f>
        <v>311810.31</v>
      </c>
      <c r="L50" s="40" t="str">
        <f>IF(ISBLANK(E50),IF(ISBLANK(Q50),"","SI"),IF(M50&lt;&gt;"",IF(M50&gt;0,"SI",""),""))</f>
        <v>SI</v>
      </c>
      <c r="M50" s="44">
        <f>IF(ISBLANK(E50),"",IF(ISERROR(VLOOKUP(E50,[3]REgaReportesMultiples!$A$2:$M$350,4,FALSE)),"",VLOOKUP(E50,[3]REgaReportesMultiples!$A$2:$M$350,4,FALSE)))</f>
        <v>830000</v>
      </c>
      <c r="N50" s="52" t="str">
        <f t="shared" si="0"/>
        <v>CUMPLIDO</v>
      </c>
      <c r="O50" s="22"/>
      <c r="P50" s="22"/>
      <c r="Q50" s="22"/>
    </row>
    <row r="51" spans="1:17" ht="25.5" x14ac:dyDescent="0.2">
      <c r="A51" s="41" t="s">
        <v>107</v>
      </c>
      <c r="B51" s="23" t="s">
        <v>121</v>
      </c>
      <c r="C51" s="24" t="s">
        <v>364</v>
      </c>
      <c r="D51" s="36" t="s">
        <v>131</v>
      </c>
      <c r="E51" s="62" t="s">
        <v>208</v>
      </c>
      <c r="F51" s="51" t="str">
        <f>IF(ISBLANK(E51),IF(ISBLANK(Q51),"","SI"),IF(G51&lt;&gt;"",IF(G51&gt;0,"SI",""),""))</f>
        <v>SI</v>
      </c>
      <c r="G51" s="52">
        <f>IF(ISBLANK(E51),"",IFERROR(VLOOKUP(E51,[1]REgaReportesMultiples!$A$2:$M$350,6,FALSE),""))</f>
        <v>664783.42000000004</v>
      </c>
      <c r="H51" s="52">
        <f>IF(ISBLANK(E51),"",IFERROR(VLOOKUP(E51,[1]REgaReportesMultiples!$A$2:$M$350,9,FALSE),""))</f>
        <v>616112.12</v>
      </c>
      <c r="I51" s="40" t="str">
        <f>IF(ISBLANK(E51),IF(ISBLANK(Q51),"","SI"),IF(K51&lt;&gt;"",IF(K51&gt;0,"SI",""),""))</f>
        <v/>
      </c>
      <c r="J51" s="44">
        <f>IF(ISBLANK(E51),"",IFERROR(VLOOKUP(E51,[2]REgaReportesMultiples!$A$2:$M$350,6,FALSE),""))</f>
        <v>48671.3</v>
      </c>
      <c r="K51" s="44">
        <f>IF(ISBLANK(E51),"",IFERROR(VLOOKUP(E51,[2]REgaReportesMultiples!$A$2:$M$350,9,FALSE),""))</f>
        <v>0</v>
      </c>
      <c r="L51" s="40" t="str">
        <f>IF(ISBLANK(E51),IF(ISBLANK(Q51),"","SI"),IF(M51&lt;&gt;"",IF(M51&gt;0,"SI",""),""))</f>
        <v>SI</v>
      </c>
      <c r="M51" s="44">
        <f>IF(ISBLANK(E51),"",IF(ISERROR(VLOOKUP(E51,[3]REgaReportesMultiples!$A$2:$M$350,4,FALSE)),"",VLOOKUP(E51,[3]REgaReportesMultiples!$A$2:$M$350,4,FALSE)))</f>
        <v>48672</v>
      </c>
      <c r="N51" s="52" t="str">
        <f t="shared" si="0"/>
        <v>CUMPLIDO</v>
      </c>
      <c r="O51" s="22"/>
      <c r="P51" s="22"/>
      <c r="Q51" s="22"/>
    </row>
    <row r="52" spans="1:17" ht="25.5" x14ac:dyDescent="0.2">
      <c r="A52" s="41" t="s">
        <v>107</v>
      </c>
      <c r="B52" s="23" t="s">
        <v>121</v>
      </c>
      <c r="C52" s="24" t="s">
        <v>364</v>
      </c>
      <c r="D52" s="36" t="s">
        <v>131</v>
      </c>
      <c r="E52" s="62" t="s">
        <v>209</v>
      </c>
      <c r="F52" s="51" t="str">
        <f>IF(ISBLANK(E52),IF(ISBLANK(Q52),"","SI"),IF(G52&lt;&gt;"",IF(G52&gt;0,"SI",""),""))</f>
        <v>SI</v>
      </c>
      <c r="G52" s="52">
        <f>IF(ISBLANK(E52),"",IFERROR(VLOOKUP(E52,[1]REgaReportesMultiples!$A$2:$M$350,6,FALSE),""))</f>
        <v>621585.91</v>
      </c>
      <c r="H52" s="52">
        <f>IF(ISBLANK(E52),"",IFERROR(VLOOKUP(E52,[1]REgaReportesMultiples!$A$2:$M$350,9,FALSE),""))</f>
        <v>621585.91</v>
      </c>
      <c r="I52" s="40" t="str">
        <f>IF(ISBLANK(E52),IF(ISBLANK(Q52),"","SI"),IF(K52&lt;&gt;"",IF(K52&gt;0,"SI",""),""))</f>
        <v/>
      </c>
      <c r="J52" s="44">
        <f>IF(ISBLANK(E52),"",IFERROR(VLOOKUP(E52,[2]REgaReportesMultiples!$A$2:$M$350,6,FALSE),""))</f>
        <v>0</v>
      </c>
      <c r="K52" s="44">
        <f>IF(ISBLANK(E52),"",IFERROR(VLOOKUP(E52,[2]REgaReportesMultiples!$A$2:$M$350,9,FALSE),""))</f>
        <v>0</v>
      </c>
      <c r="L52" s="40" t="str">
        <f>IF(ISBLANK(E52),IF(ISBLANK(Q52),"","SI"),IF(M52&lt;&gt;"",IF(M52&gt;0,"SI",""),""))</f>
        <v>SI</v>
      </c>
      <c r="M52" s="44">
        <f>IF(ISBLANK(E52),"",IF(ISERROR(VLOOKUP(E52,[3]REgaReportesMultiples!$A$2:$M$350,4,FALSE)),"",VLOOKUP(E52,[3]REgaReportesMultiples!$A$2:$M$350,4,FALSE)))</f>
        <v>1000</v>
      </c>
      <c r="N52" s="52" t="str">
        <f t="shared" si="0"/>
        <v>CUMPLIDO</v>
      </c>
      <c r="O52" s="22"/>
      <c r="P52" s="22"/>
      <c r="Q52" s="22"/>
    </row>
    <row r="53" spans="1:17" ht="25.5" x14ac:dyDescent="0.2">
      <c r="A53" s="41" t="s">
        <v>107</v>
      </c>
      <c r="B53" s="23" t="s">
        <v>121</v>
      </c>
      <c r="C53" s="24" t="s">
        <v>364</v>
      </c>
      <c r="D53" s="36" t="s">
        <v>131</v>
      </c>
      <c r="E53" s="62" t="s">
        <v>210</v>
      </c>
      <c r="F53" s="51" t="str">
        <f>IF(ISBLANK(E53),IF(ISBLANK(Q53),"","SI"),IF(G53&lt;&gt;"",IF(G53&gt;0,"SI",""),""))</f>
        <v>SI</v>
      </c>
      <c r="G53" s="52">
        <f>IF(ISBLANK(E53),"",IFERROR(VLOOKUP(E53,[1]REgaReportesMultiples!$A$2:$M$350,6,FALSE),""))</f>
        <v>14870893.199999999</v>
      </c>
      <c r="H53" s="52">
        <f>IF(ISBLANK(E53),"",IFERROR(VLOOKUP(E53,[1]REgaReportesMultiples!$A$2:$M$350,9,FALSE),""))</f>
        <v>14870892.9</v>
      </c>
      <c r="I53" s="40" t="str">
        <f>IF(ISBLANK(E53),IF(ISBLANK(Q53),"","SI"),IF(K53&lt;&gt;"",IF(K53&gt;0,"SI",""),""))</f>
        <v/>
      </c>
      <c r="J53" s="44">
        <f>IF(ISBLANK(E53),"",IFERROR(VLOOKUP(E53,[2]REgaReportesMultiples!$A$2:$M$350,6,FALSE),""))</f>
        <v>0</v>
      </c>
      <c r="K53" s="44">
        <f>IF(ISBLANK(E53),"",IFERROR(VLOOKUP(E53,[2]REgaReportesMultiples!$A$2:$M$350,9,FALSE),""))</f>
        <v>0</v>
      </c>
      <c r="L53" s="40" t="str">
        <f>IF(ISBLANK(E53),IF(ISBLANK(Q53),"","SI"),IF(M53&lt;&gt;"",IF(M53&gt;0,"SI",""),""))</f>
        <v>SI</v>
      </c>
      <c r="M53" s="44">
        <f>IF(ISBLANK(E53),"",IF(ISERROR(VLOOKUP(E53,[3]REgaReportesMultiples!$A$2:$M$350,4,FALSE)),"",VLOOKUP(E53,[3]REgaReportesMultiples!$A$2:$M$350,4,FALSE)))</f>
        <v>1000</v>
      </c>
      <c r="N53" s="52" t="str">
        <f t="shared" si="0"/>
        <v>CUMPLIDO</v>
      </c>
      <c r="O53" s="22"/>
      <c r="P53" s="22"/>
      <c r="Q53" s="22"/>
    </row>
    <row r="54" spans="1:17" ht="25.5" x14ac:dyDescent="0.2">
      <c r="A54" s="41" t="s">
        <v>107</v>
      </c>
      <c r="B54" s="23" t="s">
        <v>121</v>
      </c>
      <c r="C54" s="24" t="s">
        <v>364</v>
      </c>
      <c r="D54" s="36" t="s">
        <v>131</v>
      </c>
      <c r="E54" s="62" t="s">
        <v>211</v>
      </c>
      <c r="F54" s="51" t="str">
        <f>IF(ISBLANK(E54),IF(ISBLANK(Q54),"","SI"),IF(G54&lt;&gt;"",IF(G54&gt;0,"SI",""),""))</f>
        <v>SI</v>
      </c>
      <c r="G54" s="52">
        <f>IF(ISBLANK(E54),"",IFERROR(VLOOKUP(E54,[1]REgaReportesMultiples!$A$2:$M$350,6,FALSE),""))</f>
        <v>1821348.1</v>
      </c>
      <c r="H54" s="52">
        <f>IF(ISBLANK(E54),"",IFERROR(VLOOKUP(E54,[1]REgaReportesMultiples!$A$2:$M$350,9,FALSE),""))</f>
        <v>1606715.14</v>
      </c>
      <c r="I54" s="40" t="str">
        <f>IF(ISBLANK(E54),IF(ISBLANK(Q54),"","SI"),IF(K54&lt;&gt;"",IF(K54&gt;0,"SI",""),""))</f>
        <v>SI</v>
      </c>
      <c r="J54" s="44">
        <f>IF(ISBLANK(E54),"",IFERROR(VLOOKUP(E54,[2]REgaReportesMultiples!$A$2:$M$350,6,FALSE),""))</f>
        <v>1823721</v>
      </c>
      <c r="K54" s="44">
        <f>IF(ISBLANK(E54),"",IFERROR(VLOOKUP(E54,[2]REgaReportesMultiples!$A$2:$M$350,9,FALSE),""))</f>
        <v>1797965.9</v>
      </c>
      <c r="L54" s="40" t="str">
        <f>IF(ISBLANK(E54),IF(ISBLANK(Q54),"","SI"),IF(M54&lt;&gt;"",IF(M54&gt;0,"SI",""),""))</f>
        <v>SI</v>
      </c>
      <c r="M54" s="44">
        <f>IF(ISBLANK(E54),"",IF(ISERROR(VLOOKUP(E54,[3]REgaReportesMultiples!$A$2:$M$350,4,FALSE)),"",VLOOKUP(E54,[3]REgaReportesMultiples!$A$2:$M$350,4,FALSE)))</f>
        <v>1891537</v>
      </c>
      <c r="N54" s="52" t="str">
        <f t="shared" si="0"/>
        <v>CUMPLIDO</v>
      </c>
      <c r="O54" s="22"/>
      <c r="P54" s="22"/>
      <c r="Q54" s="22"/>
    </row>
    <row r="55" spans="1:17" ht="25.5" x14ac:dyDescent="0.2">
      <c r="A55" s="41" t="s">
        <v>107</v>
      </c>
      <c r="B55" s="23" t="s">
        <v>121</v>
      </c>
      <c r="C55" s="24" t="s">
        <v>364</v>
      </c>
      <c r="D55" s="36" t="s">
        <v>131</v>
      </c>
      <c r="E55" s="62" t="s">
        <v>212</v>
      </c>
      <c r="F55" s="51" t="str">
        <f>IF(ISBLANK(E55),IF(ISBLANK(Q55),"","SI"),IF(G55&lt;&gt;"",IF(G55&gt;0,"SI",""),""))</f>
        <v>SI</v>
      </c>
      <c r="G55" s="52">
        <f>IF(ISBLANK(E55),"",IFERROR(VLOOKUP(E55,[1]REgaReportesMultiples!$A$2:$M$350,6,FALSE),""))</f>
        <v>5820108.9800000004</v>
      </c>
      <c r="H55" s="52">
        <f>IF(ISBLANK(E55),"",IFERROR(VLOOKUP(E55,[1]REgaReportesMultiples!$A$2:$M$350,9,FALSE),""))</f>
        <v>5820108.9800000004</v>
      </c>
      <c r="I55" s="40" t="str">
        <f>IF(ISBLANK(E55),IF(ISBLANK(Q55),"","SI"),IF(K55&lt;&gt;"",IF(K55&gt;0,"SI",""),""))</f>
        <v/>
      </c>
      <c r="J55" s="44">
        <f>IF(ISBLANK(E55),"",IFERROR(VLOOKUP(E55,[2]REgaReportesMultiples!$A$2:$M$350,6,FALSE),""))</f>
        <v>0</v>
      </c>
      <c r="K55" s="44">
        <f>IF(ISBLANK(E55),"",IFERROR(VLOOKUP(E55,[2]REgaReportesMultiples!$A$2:$M$350,9,FALSE),""))</f>
        <v>0</v>
      </c>
      <c r="L55" s="40" t="str">
        <f>IF(ISBLANK(E55),IF(ISBLANK(Q55),"","SI"),IF(M55&lt;&gt;"",IF(M55&gt;0,"SI",""),""))</f>
        <v>SI</v>
      </c>
      <c r="M55" s="44">
        <f>IF(ISBLANK(E55),"",IF(ISERROR(VLOOKUP(E55,[3]REgaReportesMultiples!$A$2:$M$350,4,FALSE)),"",VLOOKUP(E55,[3]REgaReportesMultiples!$A$2:$M$350,4,FALSE)))</f>
        <v>3000</v>
      </c>
      <c r="N55" s="52" t="str">
        <f t="shared" si="0"/>
        <v>CUMPLIDO</v>
      </c>
      <c r="O55" s="22"/>
      <c r="P55" s="22"/>
      <c r="Q55" s="22"/>
    </row>
    <row r="56" spans="1:17" ht="25.5" x14ac:dyDescent="0.2">
      <c r="A56" s="41" t="s">
        <v>107</v>
      </c>
      <c r="B56" s="23" t="s">
        <v>121</v>
      </c>
      <c r="C56" s="24" t="s">
        <v>364</v>
      </c>
      <c r="D56" s="36" t="s">
        <v>131</v>
      </c>
      <c r="E56" s="62" t="s">
        <v>213</v>
      </c>
      <c r="F56" s="51" t="str">
        <f>IF(ISBLANK(E56),IF(ISBLANK(Q56),"","SI"),IF(G56&lt;&gt;"",IF(G56&gt;0,"SI",""),""))</f>
        <v>SI</v>
      </c>
      <c r="G56" s="52">
        <f>IF(ISBLANK(E56),"",IFERROR(VLOOKUP(E56,[1]REgaReportesMultiples!$A$2:$M$350,6,FALSE),""))</f>
        <v>50000</v>
      </c>
      <c r="H56" s="52">
        <f>IF(ISBLANK(E56),"",IFERROR(VLOOKUP(E56,[1]REgaReportesMultiples!$A$2:$M$350,9,FALSE),""))</f>
        <v>0</v>
      </c>
      <c r="I56" s="40" t="str">
        <f>IF(ISBLANK(E56),IF(ISBLANK(Q56),"","SI"),IF(K56&lt;&gt;"",IF(K56&gt;0,"SI",""),""))</f>
        <v>SI</v>
      </c>
      <c r="J56" s="44">
        <f>IF(ISBLANK(E56),"",IFERROR(VLOOKUP(E56,[2]REgaReportesMultiples!$A$2:$M$350,6,FALSE),""))</f>
        <v>1414489.87</v>
      </c>
      <c r="K56" s="44">
        <f>IF(ISBLANK(E56),"",IFERROR(VLOOKUP(E56,[2]REgaReportesMultiples!$A$2:$M$350,9,FALSE),""))</f>
        <v>1414489.87</v>
      </c>
      <c r="L56" s="40" t="str">
        <f>IF(ISBLANK(E56),IF(ISBLANK(Q56),"","SI"),IF(M56&lt;&gt;"",IF(M56&gt;0,"SI",""),""))</f>
        <v>SI</v>
      </c>
      <c r="M56" s="44">
        <f>IF(ISBLANK(E56),"",IF(ISERROR(VLOOKUP(E56,[3]REgaReportesMultiples!$A$2:$M$350,4,FALSE)),"",VLOOKUP(E56,[3]REgaReportesMultiples!$A$2:$M$350,4,FALSE)))</f>
        <v>580000</v>
      </c>
      <c r="N56" s="52" t="s">
        <v>383</v>
      </c>
      <c r="O56" s="22"/>
      <c r="P56" s="22"/>
      <c r="Q56" s="22"/>
    </row>
    <row r="57" spans="1:17" ht="25.5" x14ac:dyDescent="0.2">
      <c r="A57" s="41" t="s">
        <v>107</v>
      </c>
      <c r="B57" s="23" t="s">
        <v>121</v>
      </c>
      <c r="C57" s="24" t="s">
        <v>364</v>
      </c>
      <c r="D57" s="36" t="s">
        <v>131</v>
      </c>
      <c r="E57" s="62" t="s">
        <v>214</v>
      </c>
      <c r="F57" s="51" t="str">
        <f>IF(ISBLANK(E57),IF(ISBLANK(Q57),"","SI"),IF(G57&lt;&gt;"",IF(G57&gt;0,"SI",""),""))</f>
        <v>SI</v>
      </c>
      <c r="G57" s="52">
        <f>IF(ISBLANK(E57),"",IFERROR(VLOOKUP(E57,[1]REgaReportesMultiples!$A$2:$M$350,6,FALSE),""))</f>
        <v>4351106.1100000003</v>
      </c>
      <c r="H57" s="52">
        <f>IF(ISBLANK(E57),"",IFERROR(VLOOKUP(E57,[1]REgaReportesMultiples!$A$2:$M$350,9,FALSE),""))</f>
        <v>4351105.92</v>
      </c>
      <c r="I57" s="40" t="str">
        <f>IF(ISBLANK(E57),IF(ISBLANK(Q57),"","SI"),IF(K57&lt;&gt;"",IF(K57&gt;0,"SI",""),""))</f>
        <v/>
      </c>
      <c r="J57" s="44">
        <f>IF(ISBLANK(E57),"",IFERROR(VLOOKUP(E57,[2]REgaReportesMultiples!$A$2:$M$350,6,FALSE),""))</f>
        <v>0</v>
      </c>
      <c r="K57" s="44">
        <f>IF(ISBLANK(E57),"",IFERROR(VLOOKUP(E57,[2]REgaReportesMultiples!$A$2:$M$350,9,FALSE),""))</f>
        <v>0</v>
      </c>
      <c r="L57" s="40" t="str">
        <f>IF(ISBLANK(E57),IF(ISBLANK(Q57),"","SI"),IF(M57&lt;&gt;"",IF(M57&gt;0,"SI",""),""))</f>
        <v>SI</v>
      </c>
      <c r="M57" s="44">
        <f>IF(ISBLANK(E57),"",IF(ISERROR(VLOOKUP(E57,[3]REgaReportesMultiples!$A$2:$M$350,4,FALSE)),"",VLOOKUP(E57,[3]REgaReportesMultiples!$A$2:$M$350,4,FALSE)))</f>
        <v>264536</v>
      </c>
      <c r="N57" s="52" t="str">
        <f t="shared" si="0"/>
        <v>CUMPLIDO</v>
      </c>
      <c r="O57" s="22"/>
      <c r="P57" s="22"/>
      <c r="Q57" s="22"/>
    </row>
    <row r="58" spans="1:17" ht="25.5" x14ac:dyDescent="0.2">
      <c r="A58" s="41" t="s">
        <v>107</v>
      </c>
      <c r="B58" s="23" t="s">
        <v>121</v>
      </c>
      <c r="C58" s="24" t="s">
        <v>364</v>
      </c>
      <c r="D58" s="36" t="s">
        <v>131</v>
      </c>
      <c r="E58" s="62" t="s">
        <v>215</v>
      </c>
      <c r="F58" s="51" t="str">
        <f>IF(ISBLANK(E58),IF(ISBLANK(Q58),"","SI"),IF(G58&lt;&gt;"",IF(G58&gt;0,"SI",""),""))</f>
        <v>SI</v>
      </c>
      <c r="G58" s="52">
        <f>IF(ISBLANK(E58),"",IFERROR(VLOOKUP(E58,[1]REgaReportesMultiples!$A$2:$M$350,6,FALSE),""))</f>
        <v>290000</v>
      </c>
      <c r="H58" s="52">
        <f>IF(ISBLANK(E58),"",IFERROR(VLOOKUP(E58,[1]REgaReportesMultiples!$A$2:$M$350,9,FALSE),""))</f>
        <v>0</v>
      </c>
      <c r="I58" s="40" t="str">
        <f>IF(ISBLANK(E58),IF(ISBLANK(Q58),"","SI"),IF(K58&lt;&gt;"",IF(K58&gt;0,"SI",""),""))</f>
        <v/>
      </c>
      <c r="J58" s="44">
        <f>IF(ISBLANK(E58),"",IFERROR(VLOOKUP(E58,[2]REgaReportesMultiples!$A$2:$M$350,6,FALSE),""))</f>
        <v>0</v>
      </c>
      <c r="K58" s="44">
        <f>IF(ISBLANK(E58),"",IFERROR(VLOOKUP(E58,[2]REgaReportesMultiples!$A$2:$M$350,9,FALSE),""))</f>
        <v>0</v>
      </c>
      <c r="L58" s="40" t="str">
        <f>IF(ISBLANK(E58),IF(ISBLANK(Q58),"","SI"),IF(M58&lt;&gt;"",IF(M58&gt;0,"SI",""),""))</f>
        <v>SI</v>
      </c>
      <c r="M58" s="44">
        <f>IF(ISBLANK(E58),"",IF(ISERROR(VLOOKUP(E58,[3]REgaReportesMultiples!$A$2:$M$350,4,FALSE)),"",VLOOKUP(E58,[3]REgaReportesMultiples!$A$2:$M$350,4,FALSE)))</f>
        <v>3000</v>
      </c>
      <c r="N58" s="52" t="s">
        <v>383</v>
      </c>
      <c r="O58" s="22"/>
      <c r="P58" s="22"/>
      <c r="Q58" s="22"/>
    </row>
    <row r="59" spans="1:17" ht="25.5" x14ac:dyDescent="0.2">
      <c r="A59" s="41" t="s">
        <v>107</v>
      </c>
      <c r="B59" s="23" t="s">
        <v>121</v>
      </c>
      <c r="C59" s="24" t="s">
        <v>364</v>
      </c>
      <c r="D59" s="36" t="s">
        <v>131</v>
      </c>
      <c r="E59" s="62" t="s">
        <v>216</v>
      </c>
      <c r="F59" s="51" t="str">
        <f>IF(ISBLANK(E59),IF(ISBLANK(Q59),"","SI"),IF(G59&lt;&gt;"",IF(G59&gt;0,"SI",""),""))</f>
        <v>SI</v>
      </c>
      <c r="G59" s="52">
        <f>IF(ISBLANK(E59),"",IFERROR(VLOOKUP(E59,[1]REgaReportesMultiples!$A$2:$M$350,6,FALSE),""))</f>
        <v>2351373.21</v>
      </c>
      <c r="H59" s="52">
        <f>IF(ISBLANK(E59),"",IFERROR(VLOOKUP(E59,[1]REgaReportesMultiples!$A$2:$M$350,9,FALSE),""))</f>
        <v>2205250.71</v>
      </c>
      <c r="I59" s="40" t="str">
        <f>IF(ISBLANK(E59),IF(ISBLANK(Q59),"","SI"),IF(K59&lt;&gt;"",IF(K59&gt;0,"SI",""),""))</f>
        <v>SI</v>
      </c>
      <c r="J59" s="44">
        <f>IF(ISBLANK(E59),"",IFERROR(VLOOKUP(E59,[2]REgaReportesMultiples!$A$2:$M$350,6,FALSE),""))</f>
        <v>583078</v>
      </c>
      <c r="K59" s="44">
        <f>IF(ISBLANK(E59),"",IFERROR(VLOOKUP(E59,[2]REgaReportesMultiples!$A$2:$M$350,9,FALSE),""))</f>
        <v>446301.13</v>
      </c>
      <c r="L59" s="40" t="str">
        <f>IF(ISBLANK(E59),IF(ISBLANK(Q59),"","SI"),IF(M59&lt;&gt;"",IF(M59&gt;0,"SI",""),""))</f>
        <v>SI</v>
      </c>
      <c r="M59" s="44">
        <f>IF(ISBLANK(E59),"",IF(ISERROR(VLOOKUP(E59,[3]REgaReportesMultiples!$A$2:$M$350,4,FALSE)),"",VLOOKUP(E59,[3]REgaReportesMultiples!$A$2:$M$350,4,FALSE)))</f>
        <v>201482</v>
      </c>
      <c r="N59" s="52" t="str">
        <f t="shared" si="0"/>
        <v>CUMPLIDO</v>
      </c>
      <c r="O59" s="22"/>
      <c r="P59" s="22"/>
      <c r="Q59" s="22"/>
    </row>
    <row r="60" spans="1:17" ht="25.5" x14ac:dyDescent="0.2">
      <c r="A60" s="41" t="s">
        <v>107</v>
      </c>
      <c r="B60" s="23" t="s">
        <v>121</v>
      </c>
      <c r="C60" s="24" t="s">
        <v>364</v>
      </c>
      <c r="D60" s="36" t="s">
        <v>131</v>
      </c>
      <c r="E60" s="62" t="s">
        <v>217</v>
      </c>
      <c r="F60" s="51" t="str">
        <f>IF(ISBLANK(E60),IF(ISBLANK(Q60),"","SI"),IF(G60&lt;&gt;"",IF(G60&gt;0,"SI",""),""))</f>
        <v>SI</v>
      </c>
      <c r="G60" s="52">
        <f>IF(ISBLANK(E60),"",IFERROR(VLOOKUP(E60,[1]REgaReportesMultiples!$A$2:$M$350,6,FALSE),""))</f>
        <v>998786</v>
      </c>
      <c r="H60" s="52">
        <f>IF(ISBLANK(E60),"",IFERROR(VLOOKUP(E60,[1]REgaReportesMultiples!$A$2:$M$350,9,FALSE),""))</f>
        <v>439706.54</v>
      </c>
      <c r="I60" s="40" t="str">
        <f>IF(ISBLANK(E60),IF(ISBLANK(Q60),"","SI"),IF(K60&lt;&gt;"",IF(K60&gt;0,"SI",""),""))</f>
        <v>SI</v>
      </c>
      <c r="J60" s="44">
        <f>IF(ISBLANK(E60),"",IFERROR(VLOOKUP(E60,[2]REgaReportesMultiples!$A$2:$M$350,6,FALSE),""))</f>
        <v>3773167</v>
      </c>
      <c r="K60" s="44">
        <f>IF(ISBLANK(E60),"",IFERROR(VLOOKUP(E60,[2]REgaReportesMultiples!$A$2:$M$350,9,FALSE),""))</f>
        <v>3512302.93</v>
      </c>
      <c r="L60" s="40" t="str">
        <f>IF(ISBLANK(E60),IF(ISBLANK(Q60),"","SI"),IF(M60&lt;&gt;"",IF(M60&gt;0,"SI",""),""))</f>
        <v>SI</v>
      </c>
      <c r="M60" s="44">
        <f>IF(ISBLANK(E60),"",IF(ISERROR(VLOOKUP(E60,[3]REgaReportesMultiples!$A$2:$M$350,4,FALSE)),"",VLOOKUP(E60,[3]REgaReportesMultiples!$A$2:$M$350,4,FALSE)))</f>
        <v>2649987</v>
      </c>
      <c r="N60" s="52" t="str">
        <f t="shared" si="0"/>
        <v>CUMPLIDO</v>
      </c>
      <c r="O60" s="22"/>
      <c r="P60" s="22"/>
      <c r="Q60" s="22"/>
    </row>
    <row r="61" spans="1:17" ht="25.5" x14ac:dyDescent="0.2">
      <c r="A61" s="41" t="s">
        <v>107</v>
      </c>
      <c r="B61" s="23" t="s">
        <v>121</v>
      </c>
      <c r="C61" s="24" t="s">
        <v>364</v>
      </c>
      <c r="D61" s="36" t="s">
        <v>131</v>
      </c>
      <c r="E61" s="62" t="s">
        <v>218</v>
      </c>
      <c r="F61" s="51" t="str">
        <f>IF(ISBLANK(E61),IF(ISBLANK(Q61),"","SI"),IF(G61&lt;&gt;"",IF(G61&gt;0,"SI",""),""))</f>
        <v>SI</v>
      </c>
      <c r="G61" s="52">
        <f>IF(ISBLANK(E61),"",IFERROR(VLOOKUP(E61,[1]REgaReportesMultiples!$A$2:$M$350,6,FALSE),""))</f>
        <v>2901828.78</v>
      </c>
      <c r="H61" s="52">
        <f>IF(ISBLANK(E61),"",IFERROR(VLOOKUP(E61,[1]REgaReportesMultiples!$A$2:$M$350,9,FALSE),""))</f>
        <v>2688240.75</v>
      </c>
      <c r="I61" s="40" t="str">
        <f>IF(ISBLANK(E61),IF(ISBLANK(Q61),"","SI"),IF(K61&lt;&gt;"",IF(K61&gt;0,"SI",""),""))</f>
        <v>SI</v>
      </c>
      <c r="J61" s="44">
        <f>IF(ISBLANK(E61),"",IFERROR(VLOOKUP(E61,[2]REgaReportesMultiples!$A$2:$M$350,6,FALSE),""))</f>
        <v>1572125.79</v>
      </c>
      <c r="K61" s="44">
        <f>IF(ISBLANK(E61),"",IFERROR(VLOOKUP(E61,[2]REgaReportesMultiples!$A$2:$M$350,9,FALSE),""))</f>
        <v>1095982.6599999999</v>
      </c>
      <c r="L61" s="40" t="str">
        <f>IF(ISBLANK(E61),IF(ISBLANK(Q61),"","SI"),IF(M61&lt;&gt;"",IF(M61&gt;0,"SI",""),""))</f>
        <v/>
      </c>
      <c r="M61" s="44">
        <f>IF(ISBLANK(E61),"",IF(ISERROR(VLOOKUP(E61,[3]REgaReportesMultiples!$A$2:$M$350,4,FALSE)),"",VLOOKUP(E61,[3]REgaReportesMultiples!$A$2:$M$350,4,FALSE)))</f>
        <v>0</v>
      </c>
      <c r="N61" s="52" t="str">
        <f t="shared" si="0"/>
        <v>CUMPLIDO</v>
      </c>
      <c r="O61" s="22"/>
      <c r="P61" s="22"/>
      <c r="Q61" s="22"/>
    </row>
    <row r="62" spans="1:17" ht="25.5" x14ac:dyDescent="0.2">
      <c r="A62" s="41" t="s">
        <v>107</v>
      </c>
      <c r="B62" s="23" t="s">
        <v>121</v>
      </c>
      <c r="C62" s="24" t="s">
        <v>364</v>
      </c>
      <c r="D62" s="36" t="s">
        <v>131</v>
      </c>
      <c r="E62" s="62" t="s">
        <v>219</v>
      </c>
      <c r="F62" s="51" t="str">
        <f>IF(ISBLANK(E62),IF(ISBLANK(Q62),"","SI"),IF(G62&lt;&gt;"",IF(G62&gt;0,"SI",""),""))</f>
        <v>SI</v>
      </c>
      <c r="G62" s="52">
        <f>IF(ISBLANK(E62),"",IFERROR(VLOOKUP(E62,[1]REgaReportesMultiples!$A$2:$M$350,6,FALSE),""))</f>
        <v>4678572.8099999996</v>
      </c>
      <c r="H62" s="52">
        <f>IF(ISBLANK(E62),"",IFERROR(VLOOKUP(E62,[1]REgaReportesMultiples!$A$2:$M$350,9,FALSE),""))</f>
        <v>4561829.09</v>
      </c>
      <c r="I62" s="40" t="str">
        <f>IF(ISBLANK(E62),IF(ISBLANK(Q62),"","SI"),IF(K62&lt;&gt;"",IF(K62&gt;0,"SI",""),""))</f>
        <v>SI</v>
      </c>
      <c r="J62" s="44">
        <f>IF(ISBLANK(E62),"",IFERROR(VLOOKUP(E62,[2]REgaReportesMultiples!$A$2:$M$350,6,FALSE),""))</f>
        <v>681550.86</v>
      </c>
      <c r="K62" s="44">
        <f>IF(ISBLANK(E62),"",IFERROR(VLOOKUP(E62,[2]REgaReportesMultiples!$A$2:$M$350,9,FALSE),""))</f>
        <v>638522.26</v>
      </c>
      <c r="L62" s="40" t="str">
        <f>IF(ISBLANK(E62),IF(ISBLANK(Q62),"","SI"),IF(M62&lt;&gt;"",IF(M62&gt;0,"SI",""),""))</f>
        <v/>
      </c>
      <c r="M62" s="44">
        <f>IF(ISBLANK(E62),"",IF(ISERROR(VLOOKUP(E62,[3]REgaReportesMultiples!$A$2:$M$350,4,FALSE)),"",VLOOKUP(E62,[3]REgaReportesMultiples!$A$2:$M$350,4,FALSE)))</f>
        <v>0</v>
      </c>
      <c r="N62" s="52" t="str">
        <f t="shared" si="0"/>
        <v>CUMPLIDO</v>
      </c>
      <c r="O62" s="22"/>
      <c r="P62" s="22"/>
      <c r="Q62" s="22"/>
    </row>
    <row r="63" spans="1:17" ht="25.5" x14ac:dyDescent="0.2">
      <c r="A63" s="41" t="s">
        <v>107</v>
      </c>
      <c r="B63" s="23" t="s">
        <v>121</v>
      </c>
      <c r="C63" s="24" t="s">
        <v>364</v>
      </c>
      <c r="D63" s="36" t="s">
        <v>131</v>
      </c>
      <c r="E63" s="62" t="s">
        <v>220</v>
      </c>
      <c r="F63" s="51" t="str">
        <f>IF(ISBLANK(E63),IF(ISBLANK(Q63),"","SI"),IF(G63&lt;&gt;"",IF(G63&gt;0,"SI",""),""))</f>
        <v>SI</v>
      </c>
      <c r="G63" s="52">
        <f>IF(ISBLANK(E63),"",IFERROR(VLOOKUP(E63,[1]REgaReportesMultiples!$A$2:$M$350,6,FALSE),""))</f>
        <v>1221805</v>
      </c>
      <c r="H63" s="52">
        <f>IF(ISBLANK(E63),"",IFERROR(VLOOKUP(E63,[1]REgaReportesMultiples!$A$2:$M$350,9,FALSE),""))</f>
        <v>748461.08</v>
      </c>
      <c r="I63" s="40" t="str">
        <f>IF(ISBLANK(E63),IF(ISBLANK(Q63),"","SI"),IF(K63&lt;&gt;"",IF(K63&gt;0,"SI",""),""))</f>
        <v>SI</v>
      </c>
      <c r="J63" s="44">
        <f>IF(ISBLANK(E63),"",IFERROR(VLOOKUP(E63,[2]REgaReportesMultiples!$A$2:$M$350,6,FALSE),""))</f>
        <v>3955887.24</v>
      </c>
      <c r="K63" s="44">
        <f>IF(ISBLANK(E63),"",IFERROR(VLOOKUP(E63,[2]REgaReportesMultiples!$A$2:$M$350,9,FALSE),""))</f>
        <v>3422164.65</v>
      </c>
      <c r="L63" s="40" t="str">
        <f>IF(ISBLANK(E63),IF(ISBLANK(Q63),"","SI"),IF(M63&lt;&gt;"",IF(M63&gt;0,"SI",""),""))</f>
        <v>SI</v>
      </c>
      <c r="M63" s="44">
        <f>IF(ISBLANK(E63),"",IF(ISERROR(VLOOKUP(E63,[3]REgaReportesMultiples!$A$2:$M$350,4,FALSE)),"",VLOOKUP(E63,[3]REgaReportesMultiples!$A$2:$M$350,4,FALSE)))</f>
        <v>5338</v>
      </c>
      <c r="N63" s="52" t="str">
        <f t="shared" si="0"/>
        <v>CUMPLIDO</v>
      </c>
      <c r="O63" s="22"/>
      <c r="P63" s="22"/>
      <c r="Q63" s="22"/>
    </row>
    <row r="64" spans="1:17" ht="25.5" x14ac:dyDescent="0.2">
      <c r="A64" s="41" t="s">
        <v>107</v>
      </c>
      <c r="B64" s="23" t="s">
        <v>121</v>
      </c>
      <c r="C64" s="24" t="s">
        <v>364</v>
      </c>
      <c r="D64" s="36" t="s">
        <v>131</v>
      </c>
      <c r="E64" s="62" t="s">
        <v>221</v>
      </c>
      <c r="F64" s="51" t="str">
        <f>IF(ISBLANK(E64),IF(ISBLANK(Q64),"","SI"),IF(G64&lt;&gt;"",IF(G64&gt;0,"SI",""),""))</f>
        <v>SI</v>
      </c>
      <c r="G64" s="52">
        <f>IF(ISBLANK(E64),"",IFERROR(VLOOKUP(E64,[1]REgaReportesMultiples!$A$2:$M$350,6,FALSE),""))</f>
        <v>4542435.7300000004</v>
      </c>
      <c r="H64" s="52">
        <f>IF(ISBLANK(E64),"",IFERROR(VLOOKUP(E64,[1]REgaReportesMultiples!$A$2:$M$350,9,FALSE),""))</f>
        <v>4306834.24</v>
      </c>
      <c r="I64" s="40" t="str">
        <f>IF(ISBLANK(E64),IF(ISBLANK(Q64),"","SI"),IF(K64&lt;&gt;"",IF(K64&gt;0,"SI",""),""))</f>
        <v>SI</v>
      </c>
      <c r="J64" s="44">
        <f>IF(ISBLANK(E64),"",IFERROR(VLOOKUP(E64,[2]REgaReportesMultiples!$A$2:$M$350,6,FALSE),""))</f>
        <v>2487911.7999999998</v>
      </c>
      <c r="K64" s="44">
        <f>IF(ISBLANK(E64),"",IFERROR(VLOOKUP(E64,[2]REgaReportesMultiples!$A$2:$M$350,9,FALSE),""))</f>
        <v>2391424.38</v>
      </c>
      <c r="L64" s="40" t="str">
        <f>IF(ISBLANK(E64),IF(ISBLANK(Q64),"","SI"),IF(M64&lt;&gt;"",IF(M64&gt;0,"SI",""),""))</f>
        <v>SI</v>
      </c>
      <c r="M64" s="44">
        <f>IF(ISBLANK(E64),"",IF(ISERROR(VLOOKUP(E64,[3]REgaReportesMultiples!$A$2:$M$350,4,FALSE)),"",VLOOKUP(E64,[3]REgaReportesMultiples!$A$2:$M$350,4,FALSE)))</f>
        <v>276912</v>
      </c>
      <c r="N64" s="52" t="str">
        <f t="shared" si="0"/>
        <v>CUMPLIDO</v>
      </c>
      <c r="O64" s="22"/>
      <c r="P64" s="22"/>
      <c r="Q64" s="22"/>
    </row>
    <row r="65" spans="1:17" ht="25.5" x14ac:dyDescent="0.2">
      <c r="A65" s="41" t="s">
        <v>107</v>
      </c>
      <c r="B65" s="23" t="s">
        <v>121</v>
      </c>
      <c r="C65" s="24" t="s">
        <v>364</v>
      </c>
      <c r="D65" s="36" t="s">
        <v>131</v>
      </c>
      <c r="E65" s="62" t="s">
        <v>222</v>
      </c>
      <c r="F65" s="51" t="str">
        <f>IF(ISBLANK(E65),IF(ISBLANK(Q65),"","SI"),IF(G65&lt;&gt;"",IF(G65&gt;0,"SI",""),""))</f>
        <v>SI</v>
      </c>
      <c r="G65" s="52">
        <f>IF(ISBLANK(E65),"",IFERROR(VLOOKUP(E65,[1]REgaReportesMultiples!$A$2:$M$350,6,FALSE),""))</f>
        <v>6696665.2599999998</v>
      </c>
      <c r="H65" s="52">
        <f>IF(ISBLANK(E65),"",IFERROR(VLOOKUP(E65,[1]REgaReportesMultiples!$A$2:$M$350,9,FALSE),""))</f>
        <v>5863447.7999999998</v>
      </c>
      <c r="I65" s="40" t="str">
        <f>IF(ISBLANK(E65),IF(ISBLANK(Q65),"","SI"),IF(K65&lt;&gt;"",IF(K65&gt;0,"SI",""),""))</f>
        <v>SI</v>
      </c>
      <c r="J65" s="44">
        <f>IF(ISBLANK(E65),"",IFERROR(VLOOKUP(E65,[2]REgaReportesMultiples!$A$2:$M$350,6,FALSE),""))</f>
        <v>6262793.4000000004</v>
      </c>
      <c r="K65" s="44">
        <f>IF(ISBLANK(E65),"",IFERROR(VLOOKUP(E65,[2]REgaReportesMultiples!$A$2:$M$350,9,FALSE),""))</f>
        <v>6032958.5700000003</v>
      </c>
      <c r="L65" s="40" t="str">
        <f>IF(ISBLANK(E65),IF(ISBLANK(Q65),"","SI"),IF(M65&lt;&gt;"",IF(M65&gt;0,"SI",""),""))</f>
        <v>SI</v>
      </c>
      <c r="M65" s="44">
        <f>IF(ISBLANK(E65),"",IF(ISERROR(VLOOKUP(E65,[3]REgaReportesMultiples!$A$2:$M$350,4,FALSE)),"",VLOOKUP(E65,[3]REgaReportesMultiples!$A$2:$M$350,4,FALSE)))</f>
        <v>176038</v>
      </c>
      <c r="N65" s="52" t="str">
        <f t="shared" si="0"/>
        <v>CUMPLIDO</v>
      </c>
      <c r="O65" s="22"/>
      <c r="P65" s="22"/>
      <c r="Q65" s="22"/>
    </row>
    <row r="66" spans="1:17" ht="25.5" x14ac:dyDescent="0.2">
      <c r="A66" s="41" t="s">
        <v>107</v>
      </c>
      <c r="B66" s="23" t="s">
        <v>121</v>
      </c>
      <c r="C66" s="24" t="s">
        <v>364</v>
      </c>
      <c r="D66" s="36" t="s">
        <v>131</v>
      </c>
      <c r="E66" s="62" t="s">
        <v>223</v>
      </c>
      <c r="F66" s="51" t="str">
        <f>IF(ISBLANK(E66),IF(ISBLANK(Q66),"","SI"),IF(G66&lt;&gt;"",IF(G66&gt;0,"SI",""),""))</f>
        <v>SI</v>
      </c>
      <c r="G66" s="52">
        <f>IF(ISBLANK(E66),"",IFERROR(VLOOKUP(E66,[1]REgaReportesMultiples!$A$2:$M$350,6,FALSE),""))</f>
        <v>4505916.63</v>
      </c>
      <c r="H66" s="52">
        <f>IF(ISBLANK(E66),"",IFERROR(VLOOKUP(E66,[1]REgaReportesMultiples!$A$2:$M$350,9,FALSE),""))</f>
        <v>4357051.34</v>
      </c>
      <c r="I66" s="40" t="str">
        <f>IF(ISBLANK(E66),IF(ISBLANK(Q66),"","SI"),IF(K66&lt;&gt;"",IF(K66&gt;0,"SI",""),""))</f>
        <v>SI</v>
      </c>
      <c r="J66" s="44">
        <f>IF(ISBLANK(E66),"",IFERROR(VLOOKUP(E66,[2]REgaReportesMultiples!$A$2:$M$350,6,FALSE),""))</f>
        <v>264926.5</v>
      </c>
      <c r="K66" s="44">
        <f>IF(ISBLANK(E66),"",IFERROR(VLOOKUP(E66,[2]REgaReportesMultiples!$A$2:$M$350,9,FALSE),""))</f>
        <v>256071.9</v>
      </c>
      <c r="L66" s="40" t="str">
        <f>IF(ISBLANK(E66),IF(ISBLANK(Q66),"","SI"),IF(M66&lt;&gt;"",IF(M66&gt;0,"SI",""),""))</f>
        <v/>
      </c>
      <c r="M66" s="44">
        <f>IF(ISBLANK(E66),"",IF(ISERROR(VLOOKUP(E66,[3]REgaReportesMultiples!$A$2:$M$350,4,FALSE)),"",VLOOKUP(E66,[3]REgaReportesMultiples!$A$2:$M$350,4,FALSE)))</f>
        <v>0</v>
      </c>
      <c r="N66" s="52" t="str">
        <f t="shared" si="0"/>
        <v>CUMPLIDO</v>
      </c>
      <c r="O66" s="22"/>
      <c r="P66" s="22"/>
      <c r="Q66" s="22"/>
    </row>
    <row r="67" spans="1:17" ht="25.5" x14ac:dyDescent="0.2">
      <c r="A67" s="41" t="s">
        <v>107</v>
      </c>
      <c r="B67" s="23" t="s">
        <v>121</v>
      </c>
      <c r="C67" s="24" t="s">
        <v>364</v>
      </c>
      <c r="D67" s="36" t="s">
        <v>131</v>
      </c>
      <c r="E67" s="62" t="s">
        <v>224</v>
      </c>
      <c r="F67" s="51" t="str">
        <f>IF(ISBLANK(E67),IF(ISBLANK(Q67),"","SI"),IF(G67&lt;&gt;"",IF(G67&gt;0,"SI",""),""))</f>
        <v>SI</v>
      </c>
      <c r="G67" s="52">
        <f>IF(ISBLANK(E67),"",IFERROR(VLOOKUP(E67,[1]REgaReportesMultiples!$A$2:$M$350,6,FALSE),""))</f>
        <v>2847868.9</v>
      </c>
      <c r="H67" s="52">
        <f>IF(ISBLANK(E67),"",IFERROR(VLOOKUP(E67,[1]REgaReportesMultiples!$A$2:$M$350,9,FALSE),""))</f>
        <v>2600190.34</v>
      </c>
      <c r="I67" s="40" t="str">
        <f>IF(ISBLANK(E67),IF(ISBLANK(Q67),"","SI"),IF(K67&lt;&gt;"",IF(K67&gt;0,"SI",""),""))</f>
        <v>SI</v>
      </c>
      <c r="J67" s="44">
        <f>IF(ISBLANK(E67),"",IFERROR(VLOOKUP(E67,[2]REgaReportesMultiples!$A$2:$M$350,6,FALSE),""))</f>
        <v>246485.61</v>
      </c>
      <c r="K67" s="44">
        <f>IF(ISBLANK(E67),"",IFERROR(VLOOKUP(E67,[2]REgaReportesMultiples!$A$2:$M$350,9,FALSE),""))</f>
        <v>245539.49</v>
      </c>
      <c r="L67" s="40" t="str">
        <f>IF(ISBLANK(E67),IF(ISBLANK(Q67),"","SI"),IF(M67&lt;&gt;"",IF(M67&gt;0,"SI",""),""))</f>
        <v/>
      </c>
      <c r="M67" s="44">
        <f>IF(ISBLANK(E67),"",IF(ISERROR(VLOOKUP(E67,[3]REgaReportesMultiples!$A$2:$M$350,4,FALSE)),"",VLOOKUP(E67,[3]REgaReportesMultiples!$A$2:$M$350,4,FALSE)))</f>
        <v>0</v>
      </c>
      <c r="N67" s="52" t="str">
        <f t="shared" si="0"/>
        <v>CUMPLIDO</v>
      </c>
      <c r="O67" s="22"/>
      <c r="P67" s="22"/>
      <c r="Q67" s="22"/>
    </row>
    <row r="68" spans="1:17" ht="25.5" x14ac:dyDescent="0.2">
      <c r="A68" s="41" t="s">
        <v>107</v>
      </c>
      <c r="B68" s="23" t="s">
        <v>121</v>
      </c>
      <c r="C68" s="24" t="s">
        <v>364</v>
      </c>
      <c r="D68" s="36" t="s">
        <v>131</v>
      </c>
      <c r="E68" s="62" t="s">
        <v>225</v>
      </c>
      <c r="F68" s="51" t="str">
        <f>IF(ISBLANK(E68),IF(ISBLANK(Q68),"","SI"),IF(G68&lt;&gt;"",IF(G68&gt;0,"SI",""),""))</f>
        <v>SI</v>
      </c>
      <c r="G68" s="52">
        <f>IF(ISBLANK(E68),"",IFERROR(VLOOKUP(E68,[1]REgaReportesMultiples!$A$2:$M$350,6,FALSE),""))</f>
        <v>3611482</v>
      </c>
      <c r="H68" s="52">
        <f>IF(ISBLANK(E68),"",IFERROR(VLOOKUP(E68,[1]REgaReportesMultiples!$A$2:$M$350,9,FALSE),""))</f>
        <v>3236587</v>
      </c>
      <c r="I68" s="40" t="str">
        <f>IF(ISBLANK(E68),IF(ISBLANK(Q68),"","SI"),IF(K68&lt;&gt;"",IF(K68&gt;0,"SI",""),""))</f>
        <v>SI</v>
      </c>
      <c r="J68" s="44">
        <f>IF(ISBLANK(E68),"",IFERROR(VLOOKUP(E68,[2]REgaReportesMultiples!$A$2:$M$350,6,FALSE),""))</f>
        <v>6732580.4000000004</v>
      </c>
      <c r="K68" s="44">
        <f>IF(ISBLANK(E68),"",IFERROR(VLOOKUP(E68,[2]REgaReportesMultiples!$A$2:$M$350,9,FALSE),""))</f>
        <v>6698955.4699999997</v>
      </c>
      <c r="L68" s="40" t="str">
        <f>IF(ISBLANK(E68),IF(ISBLANK(Q68),"","SI"),IF(M68&lt;&gt;"",IF(M68&gt;0,"SI",""),""))</f>
        <v>SI</v>
      </c>
      <c r="M68" s="44">
        <f>IF(ISBLANK(E68),"",IF(ISERROR(VLOOKUP(E68,[3]REgaReportesMultiples!$A$2:$M$350,4,FALSE)),"",VLOOKUP(E68,[3]REgaReportesMultiples!$A$2:$M$350,4,FALSE)))</f>
        <v>107370</v>
      </c>
      <c r="N68" s="52" t="str">
        <f t="shared" si="0"/>
        <v>CUMPLIDO</v>
      </c>
      <c r="O68" s="22"/>
      <c r="P68" s="22"/>
      <c r="Q68" s="22"/>
    </row>
    <row r="69" spans="1:17" ht="25.5" x14ac:dyDescent="0.2">
      <c r="A69" s="41" t="s">
        <v>107</v>
      </c>
      <c r="B69" s="23" t="s">
        <v>121</v>
      </c>
      <c r="C69" s="24" t="s">
        <v>364</v>
      </c>
      <c r="D69" s="36" t="s">
        <v>131</v>
      </c>
      <c r="E69" s="62" t="s">
        <v>226</v>
      </c>
      <c r="F69" s="51" t="str">
        <f>IF(ISBLANK(E69),IF(ISBLANK(Q69),"","SI"),IF(G69&lt;&gt;"",IF(G69&gt;0,"SI",""),""))</f>
        <v>SI</v>
      </c>
      <c r="G69" s="52">
        <f>IF(ISBLANK(E69),"",IFERROR(VLOOKUP(E69,[1]REgaReportesMultiples!$A$2:$M$350,6,FALSE),""))</f>
        <v>5015060.2</v>
      </c>
      <c r="H69" s="52">
        <f>IF(ISBLANK(E69),"",IFERROR(VLOOKUP(E69,[1]REgaReportesMultiples!$A$2:$M$350,9,FALSE),""))</f>
        <v>4830543.09</v>
      </c>
      <c r="I69" s="40" t="str">
        <f>IF(ISBLANK(E69),IF(ISBLANK(Q69),"","SI"),IF(K69&lt;&gt;"",IF(K69&gt;0,"SI",""),""))</f>
        <v>SI</v>
      </c>
      <c r="J69" s="44">
        <f>IF(ISBLANK(E69),"",IFERROR(VLOOKUP(E69,[2]REgaReportesMultiples!$A$2:$M$350,6,FALSE),""))</f>
        <v>1533018.26</v>
      </c>
      <c r="K69" s="44">
        <f>IF(ISBLANK(E69),"",IFERROR(VLOOKUP(E69,[2]REgaReportesMultiples!$A$2:$M$350,9,FALSE),""))</f>
        <v>1509888.15</v>
      </c>
      <c r="L69" s="40" t="str">
        <f>IF(ISBLANK(E69),IF(ISBLANK(Q69),"","SI"),IF(M69&lt;&gt;"",IF(M69&gt;0,"SI",""),""))</f>
        <v>SI</v>
      </c>
      <c r="M69" s="44">
        <f>IF(ISBLANK(E69),"",IF(ISERROR(VLOOKUP(E69,[3]REgaReportesMultiples!$A$2:$M$350,4,FALSE)),"",VLOOKUP(E69,[3]REgaReportesMultiples!$A$2:$M$350,4,FALSE)))</f>
        <v>104240</v>
      </c>
      <c r="N69" s="52" t="str">
        <f t="shared" si="0"/>
        <v>CUMPLIDO</v>
      </c>
      <c r="O69" s="22"/>
      <c r="P69" s="22"/>
      <c r="Q69" s="22"/>
    </row>
    <row r="70" spans="1:17" ht="25.5" x14ac:dyDescent="0.2">
      <c r="A70" s="41" t="s">
        <v>107</v>
      </c>
      <c r="B70" s="23" t="s">
        <v>121</v>
      </c>
      <c r="C70" s="24" t="s">
        <v>364</v>
      </c>
      <c r="D70" s="36" t="s">
        <v>131</v>
      </c>
      <c r="E70" s="62" t="s">
        <v>227</v>
      </c>
      <c r="F70" s="51" t="str">
        <f>IF(ISBLANK(E70),IF(ISBLANK(Q70),"","SI"),IF(G70&lt;&gt;"",IF(G70&gt;0,"SI",""),""))</f>
        <v>SI</v>
      </c>
      <c r="G70" s="52">
        <f>IF(ISBLANK(E70),"",IFERROR(VLOOKUP(E70,[1]REgaReportesMultiples!$A$2:$M$350,6,FALSE),""))</f>
        <v>1440502</v>
      </c>
      <c r="H70" s="52">
        <f>IF(ISBLANK(E70),"",IFERROR(VLOOKUP(E70,[1]REgaReportesMultiples!$A$2:$M$350,9,FALSE),""))</f>
        <v>1367705.71</v>
      </c>
      <c r="I70" s="40" t="str">
        <f>IF(ISBLANK(E70),IF(ISBLANK(Q70),"","SI"),IF(K70&lt;&gt;"",IF(K70&gt;0,"SI",""),""))</f>
        <v>SI</v>
      </c>
      <c r="J70" s="44">
        <f>IF(ISBLANK(E70),"",IFERROR(VLOOKUP(E70,[2]REgaReportesMultiples!$A$2:$M$350,6,FALSE),""))</f>
        <v>185563</v>
      </c>
      <c r="K70" s="44">
        <f>IF(ISBLANK(E70),"",IFERROR(VLOOKUP(E70,[2]REgaReportesMultiples!$A$2:$M$350,9,FALSE),""))</f>
        <v>176220</v>
      </c>
      <c r="L70" s="40" t="str">
        <f>IF(ISBLANK(E70),IF(ISBLANK(Q70),"","SI"),IF(M70&lt;&gt;"",IF(M70&gt;0,"SI",""),""))</f>
        <v>SI</v>
      </c>
      <c r="M70" s="44">
        <f>IF(ISBLANK(E70),"",IF(ISERROR(VLOOKUP(E70,[3]REgaReportesMultiples!$A$2:$M$350,4,FALSE)),"",VLOOKUP(E70,[3]REgaReportesMultiples!$A$2:$M$350,4,FALSE)))</f>
        <v>978</v>
      </c>
      <c r="N70" s="52" t="str">
        <f t="shared" si="0"/>
        <v>CUMPLIDO</v>
      </c>
      <c r="O70" s="22"/>
      <c r="P70" s="22"/>
      <c r="Q70" s="22"/>
    </row>
    <row r="71" spans="1:17" ht="25.5" x14ac:dyDescent="0.2">
      <c r="A71" s="41" t="s">
        <v>107</v>
      </c>
      <c r="B71" s="23" t="s">
        <v>121</v>
      </c>
      <c r="C71" s="24" t="s">
        <v>364</v>
      </c>
      <c r="D71" s="36" t="s">
        <v>131</v>
      </c>
      <c r="E71" s="62" t="s">
        <v>228</v>
      </c>
      <c r="F71" s="51" t="str">
        <f>IF(ISBLANK(E71),IF(ISBLANK(Q71),"","SI"),IF(G71&lt;&gt;"",IF(G71&gt;0,"SI",""),""))</f>
        <v>SI</v>
      </c>
      <c r="G71" s="52">
        <f>IF(ISBLANK(E71),"",IFERROR(VLOOKUP(E71,[1]REgaReportesMultiples!$A$2:$M$350,6,FALSE),""))</f>
        <v>2973168.04</v>
      </c>
      <c r="H71" s="52">
        <f>IF(ISBLANK(E71),"",IFERROR(VLOOKUP(E71,[1]REgaReportesMultiples!$A$2:$M$350,9,FALSE),""))</f>
        <v>2782346.98</v>
      </c>
      <c r="I71" s="40" t="str">
        <f>IF(ISBLANK(E71),IF(ISBLANK(Q71),"","SI"),IF(K71&lt;&gt;"",IF(K71&gt;0,"SI",""),""))</f>
        <v>SI</v>
      </c>
      <c r="J71" s="44">
        <f>IF(ISBLANK(E71),"",IFERROR(VLOOKUP(E71,[2]REgaReportesMultiples!$A$2:$M$350,6,FALSE),""))</f>
        <v>1303334.71</v>
      </c>
      <c r="K71" s="44">
        <f>IF(ISBLANK(E71),"",IFERROR(VLOOKUP(E71,[2]REgaReportesMultiples!$A$2:$M$350,9,FALSE),""))</f>
        <v>951136.03</v>
      </c>
      <c r="L71" s="40" t="str">
        <f>IF(ISBLANK(E71),IF(ISBLANK(Q71),"","SI"),IF(M71&lt;&gt;"",IF(M71&gt;0,"SI",""),""))</f>
        <v/>
      </c>
      <c r="M71" s="44">
        <f>IF(ISBLANK(E71),"",IF(ISERROR(VLOOKUP(E71,[3]REgaReportesMultiples!$A$2:$M$350,4,FALSE)),"",VLOOKUP(E71,[3]REgaReportesMultiples!$A$2:$M$350,4,FALSE)))</f>
        <v>0</v>
      </c>
      <c r="N71" s="52" t="str">
        <f t="shared" si="0"/>
        <v>CUMPLIDO</v>
      </c>
      <c r="O71" s="22"/>
      <c r="P71" s="22"/>
      <c r="Q71" s="22"/>
    </row>
    <row r="72" spans="1:17" ht="25.5" x14ac:dyDescent="0.2">
      <c r="A72" s="41" t="s">
        <v>107</v>
      </c>
      <c r="B72" s="23" t="s">
        <v>121</v>
      </c>
      <c r="C72" s="24" t="s">
        <v>364</v>
      </c>
      <c r="D72" s="36" t="s">
        <v>131</v>
      </c>
      <c r="E72" s="62" t="s">
        <v>229</v>
      </c>
      <c r="F72" s="51" t="str">
        <f>IF(ISBLANK(E72),IF(ISBLANK(Q72),"","SI"),IF(G72&lt;&gt;"",IF(G72&gt;0,"SI",""),""))</f>
        <v>SI</v>
      </c>
      <c r="G72" s="52">
        <f>IF(ISBLANK(E72),"",IFERROR(VLOOKUP(E72,[1]REgaReportesMultiples!$A$2:$M$350,6,FALSE),""))</f>
        <v>2819931.94</v>
      </c>
      <c r="H72" s="52">
        <f>IF(ISBLANK(E72),"",IFERROR(VLOOKUP(E72,[1]REgaReportesMultiples!$A$2:$M$350,9,FALSE),""))</f>
        <v>2460528.2999999998</v>
      </c>
      <c r="I72" s="40" t="str">
        <f>IF(ISBLANK(E72),IF(ISBLANK(Q72),"","SI"),IF(K72&lt;&gt;"",IF(K72&gt;0,"SI",""),""))</f>
        <v>SI</v>
      </c>
      <c r="J72" s="44">
        <f>IF(ISBLANK(E72),"",IFERROR(VLOOKUP(E72,[2]REgaReportesMultiples!$A$2:$M$350,6,FALSE),""))</f>
        <v>2058970.07</v>
      </c>
      <c r="K72" s="44">
        <f>IF(ISBLANK(E72),"",IFERROR(VLOOKUP(E72,[2]REgaReportesMultiples!$A$2:$M$350,9,FALSE),""))</f>
        <v>1831242.92</v>
      </c>
      <c r="L72" s="40" t="str">
        <f>IF(ISBLANK(E72),IF(ISBLANK(Q72),"","SI"),IF(M72&lt;&gt;"",IF(M72&gt;0,"SI",""),""))</f>
        <v/>
      </c>
      <c r="M72" s="44">
        <f>IF(ISBLANK(E72),"",IF(ISERROR(VLOOKUP(E72,[3]REgaReportesMultiples!$A$2:$M$350,4,FALSE)),"",VLOOKUP(E72,[3]REgaReportesMultiples!$A$2:$M$350,4,FALSE)))</f>
        <v>0</v>
      </c>
      <c r="N72" s="52" t="str">
        <f t="shared" si="0"/>
        <v>CUMPLIDO</v>
      </c>
      <c r="O72" s="22"/>
      <c r="P72" s="22"/>
      <c r="Q72" s="22"/>
    </row>
    <row r="73" spans="1:17" ht="25.5" x14ac:dyDescent="0.2">
      <c r="A73" s="41" t="s">
        <v>107</v>
      </c>
      <c r="B73" s="23" t="s">
        <v>121</v>
      </c>
      <c r="C73" s="24" t="s">
        <v>364</v>
      </c>
      <c r="D73" s="36" t="s">
        <v>131</v>
      </c>
      <c r="E73" s="62" t="s">
        <v>230</v>
      </c>
      <c r="F73" s="51" t="str">
        <f>IF(ISBLANK(E73),IF(ISBLANK(Q73),"","SI"),IF(G73&lt;&gt;"",IF(G73&gt;0,"SI",""),""))</f>
        <v>SI</v>
      </c>
      <c r="G73" s="52">
        <f>IF(ISBLANK(E73),"",IFERROR(VLOOKUP(E73,[1]REgaReportesMultiples!$A$2:$M$350,6,FALSE),""))</f>
        <v>10283660</v>
      </c>
      <c r="H73" s="52">
        <f>IF(ISBLANK(E73),"",IFERROR(VLOOKUP(E73,[1]REgaReportesMultiples!$A$2:$M$350,9,FALSE),""))</f>
        <v>9935512.8800000008</v>
      </c>
      <c r="I73" s="40" t="str">
        <f>IF(ISBLANK(E73),IF(ISBLANK(Q73),"","SI"),IF(K73&lt;&gt;"",IF(K73&gt;0,"SI",""),""))</f>
        <v>SI</v>
      </c>
      <c r="J73" s="44">
        <f>IF(ISBLANK(E73),"",IFERROR(VLOOKUP(E73,[2]REgaReportesMultiples!$A$2:$M$350,6,FALSE),""))</f>
        <v>6916869.6500000004</v>
      </c>
      <c r="K73" s="44">
        <f>IF(ISBLANK(E73),"",IFERROR(VLOOKUP(E73,[2]REgaReportesMultiples!$A$2:$M$350,9,FALSE),""))</f>
        <v>6416714.5</v>
      </c>
      <c r="L73" s="40" t="str">
        <f>IF(ISBLANK(E73),IF(ISBLANK(Q73),"","SI"),IF(M73&lt;&gt;"",IF(M73&gt;0,"SI",""),""))</f>
        <v>SI</v>
      </c>
      <c r="M73" s="44">
        <f>IF(ISBLANK(E73),"",IF(ISERROR(VLOOKUP(E73,[3]REgaReportesMultiples!$A$2:$M$350,4,FALSE)),"",VLOOKUP(E73,[3]REgaReportesMultiples!$A$2:$M$350,4,FALSE)))</f>
        <v>121427</v>
      </c>
      <c r="N73" s="52" t="str">
        <f t="shared" si="0"/>
        <v>CUMPLIDO</v>
      </c>
      <c r="O73" s="22"/>
      <c r="P73" s="22"/>
      <c r="Q73" s="22"/>
    </row>
    <row r="74" spans="1:17" ht="25.5" x14ac:dyDescent="0.2">
      <c r="A74" s="41" t="s">
        <v>107</v>
      </c>
      <c r="B74" s="23" t="s">
        <v>121</v>
      </c>
      <c r="C74" s="24" t="s">
        <v>364</v>
      </c>
      <c r="D74" s="36" t="s">
        <v>131</v>
      </c>
      <c r="E74" s="62" t="s">
        <v>231</v>
      </c>
      <c r="F74" s="51" t="str">
        <f>IF(ISBLANK(E74),IF(ISBLANK(Q74),"","SI"),IF(G74&lt;&gt;"",IF(G74&gt;0,"SI",""),""))</f>
        <v>SI</v>
      </c>
      <c r="G74" s="52">
        <f>IF(ISBLANK(E74),"",IFERROR(VLOOKUP(E74,[1]REgaReportesMultiples!$A$2:$M$350,6,FALSE),""))</f>
        <v>3965602</v>
      </c>
      <c r="H74" s="52">
        <f>IF(ISBLANK(E74),"",IFERROR(VLOOKUP(E74,[1]REgaReportesMultiples!$A$2:$M$350,9,FALSE),""))</f>
        <v>3757386.55</v>
      </c>
      <c r="I74" s="40" t="str">
        <f>IF(ISBLANK(E74),IF(ISBLANK(Q74),"","SI"),IF(K74&lt;&gt;"",IF(K74&gt;0,"SI",""),""))</f>
        <v>SI</v>
      </c>
      <c r="J74" s="44">
        <f>IF(ISBLANK(E74),"",IFERROR(VLOOKUP(E74,[2]REgaReportesMultiples!$A$2:$M$350,6,FALSE),""))</f>
        <v>3312570.81</v>
      </c>
      <c r="K74" s="44">
        <f>IF(ISBLANK(E74),"",IFERROR(VLOOKUP(E74,[2]REgaReportesMultiples!$A$2:$M$350,9,FALSE),""))</f>
        <v>2529220.9700000002</v>
      </c>
      <c r="L74" s="40" t="str">
        <f>IF(ISBLANK(E74),IF(ISBLANK(Q74),"","SI"),IF(M74&lt;&gt;"",IF(M74&gt;0,"SI",""),""))</f>
        <v/>
      </c>
      <c r="M74" s="44">
        <f>IF(ISBLANK(E74),"",IF(ISERROR(VLOOKUP(E74,[3]REgaReportesMultiples!$A$2:$M$350,4,FALSE)),"",VLOOKUP(E74,[3]REgaReportesMultiples!$A$2:$M$350,4,FALSE)))</f>
        <v>0</v>
      </c>
      <c r="N74" s="52" t="str">
        <f t="shared" ref="N74:N125" si="1">+IF(OR(M74&lt;&gt;0,M74&lt;&gt;""),"CUMPLIDO","NO CUMPLIDO")</f>
        <v>CUMPLIDO</v>
      </c>
      <c r="O74" s="22"/>
      <c r="P74" s="22"/>
      <c r="Q74" s="22"/>
    </row>
    <row r="75" spans="1:17" ht="25.5" x14ac:dyDescent="0.2">
      <c r="A75" s="41" t="s">
        <v>107</v>
      </c>
      <c r="B75" s="23" t="s">
        <v>121</v>
      </c>
      <c r="C75" s="24" t="s">
        <v>364</v>
      </c>
      <c r="D75" s="36" t="s">
        <v>131</v>
      </c>
      <c r="E75" s="62" t="s">
        <v>232</v>
      </c>
      <c r="F75" s="51" t="str">
        <f>IF(ISBLANK(E75),IF(ISBLANK(Q75),"","SI"),IF(G75&lt;&gt;"",IF(G75&gt;0,"SI",""),""))</f>
        <v>SI</v>
      </c>
      <c r="G75" s="52">
        <f>IF(ISBLANK(E75),"",IFERROR(VLOOKUP(E75,[1]REgaReportesMultiples!$A$2:$M$350,6,FALSE),""))</f>
        <v>2817087.8</v>
      </c>
      <c r="H75" s="52">
        <f>IF(ISBLANK(E75),"",IFERROR(VLOOKUP(E75,[1]REgaReportesMultiples!$A$2:$M$350,9,FALSE),""))</f>
        <v>2530336.9</v>
      </c>
      <c r="I75" s="40" t="str">
        <f>IF(ISBLANK(E75),IF(ISBLANK(Q75),"","SI"),IF(K75&lt;&gt;"",IF(K75&gt;0,"SI",""),""))</f>
        <v>SI</v>
      </c>
      <c r="J75" s="44">
        <f>IF(ISBLANK(E75),"",IFERROR(VLOOKUP(E75,[2]REgaReportesMultiples!$A$2:$M$350,6,FALSE),""))</f>
        <v>377959.09</v>
      </c>
      <c r="K75" s="44">
        <f>IF(ISBLANK(E75),"",IFERROR(VLOOKUP(E75,[2]REgaReportesMultiples!$A$2:$M$350,9,FALSE),""))</f>
        <v>360108.88</v>
      </c>
      <c r="L75" s="40" t="str">
        <f>IF(ISBLANK(E75),IF(ISBLANK(Q75),"","SI"),IF(M75&lt;&gt;"",IF(M75&gt;0,"SI",""),""))</f>
        <v/>
      </c>
      <c r="M75" s="44">
        <f>IF(ISBLANK(E75),"",IF(ISERROR(VLOOKUP(E75,[3]REgaReportesMultiples!$A$2:$M$350,4,FALSE)),"",VLOOKUP(E75,[3]REgaReportesMultiples!$A$2:$M$350,4,FALSE)))</f>
        <v>0</v>
      </c>
      <c r="N75" s="52" t="str">
        <f t="shared" si="1"/>
        <v>CUMPLIDO</v>
      </c>
      <c r="O75" s="22"/>
      <c r="P75" s="22"/>
      <c r="Q75" s="22"/>
    </row>
    <row r="76" spans="1:17" ht="25.5" x14ac:dyDescent="0.2">
      <c r="A76" s="41" t="s">
        <v>107</v>
      </c>
      <c r="B76" s="23" t="s">
        <v>121</v>
      </c>
      <c r="C76" s="24" t="s">
        <v>364</v>
      </c>
      <c r="D76" s="36" t="s">
        <v>131</v>
      </c>
      <c r="E76" s="62" t="s">
        <v>233</v>
      </c>
      <c r="F76" s="51" t="str">
        <f>IF(ISBLANK(E76),IF(ISBLANK(Q76),"","SI"),IF(G76&lt;&gt;"",IF(G76&gt;0,"SI",""),""))</f>
        <v>SI</v>
      </c>
      <c r="G76" s="52">
        <f>IF(ISBLANK(E76),"",IFERROR(VLOOKUP(E76,[1]REgaReportesMultiples!$A$2:$M$350,6,FALSE),""))</f>
        <v>6294341.8700000001</v>
      </c>
      <c r="H76" s="52">
        <f>IF(ISBLANK(E76),"",IFERROR(VLOOKUP(E76,[1]REgaReportesMultiples!$A$2:$M$350,9,FALSE),""))</f>
        <v>6060797.5899999999</v>
      </c>
      <c r="I76" s="40" t="str">
        <f>IF(ISBLANK(E76),IF(ISBLANK(Q76),"","SI"),IF(K76&lt;&gt;"",IF(K76&gt;0,"SI",""),""))</f>
        <v>SI</v>
      </c>
      <c r="J76" s="44">
        <f>IF(ISBLANK(E76),"",IFERROR(VLOOKUP(E76,[2]REgaReportesMultiples!$A$2:$M$350,6,FALSE),""))</f>
        <v>2703651.72</v>
      </c>
      <c r="K76" s="44">
        <f>IF(ISBLANK(E76),"",IFERROR(VLOOKUP(E76,[2]REgaReportesMultiples!$A$2:$M$350,9,FALSE),""))</f>
        <v>2518036.64</v>
      </c>
      <c r="L76" s="40" t="str">
        <f>IF(ISBLANK(E76),IF(ISBLANK(Q76),"","SI"),IF(M76&lt;&gt;"",IF(M76&gt;0,"SI",""),""))</f>
        <v/>
      </c>
      <c r="M76" s="44">
        <f>IF(ISBLANK(E76),"",IF(ISERROR(VLOOKUP(E76,[3]REgaReportesMultiples!$A$2:$M$350,4,FALSE)),"",VLOOKUP(E76,[3]REgaReportesMultiples!$A$2:$M$350,4,FALSE)))</f>
        <v>0</v>
      </c>
      <c r="N76" s="52" t="str">
        <f t="shared" si="1"/>
        <v>CUMPLIDO</v>
      </c>
      <c r="O76" s="22"/>
      <c r="P76" s="22"/>
      <c r="Q76" s="22"/>
    </row>
    <row r="77" spans="1:17" ht="25.5" x14ac:dyDescent="0.2">
      <c r="A77" s="41" t="s">
        <v>107</v>
      </c>
      <c r="B77" s="23" t="s">
        <v>121</v>
      </c>
      <c r="C77" s="24" t="s">
        <v>364</v>
      </c>
      <c r="D77" s="36" t="s">
        <v>131</v>
      </c>
      <c r="E77" s="62" t="s">
        <v>234</v>
      </c>
      <c r="F77" s="51" t="str">
        <f>IF(ISBLANK(E77),IF(ISBLANK(Q77),"","SI"),IF(G77&lt;&gt;"",IF(G77&gt;0,"SI",""),""))</f>
        <v>SI</v>
      </c>
      <c r="G77" s="52">
        <f>IF(ISBLANK(E77),"",IFERROR(VLOOKUP(E77,[1]REgaReportesMultiples!$A$2:$M$350,6,FALSE),""))</f>
        <v>6874870</v>
      </c>
      <c r="H77" s="52">
        <f>IF(ISBLANK(E77),"",IFERROR(VLOOKUP(E77,[1]REgaReportesMultiples!$A$2:$M$350,9,FALSE),""))</f>
        <v>5083968.4000000004</v>
      </c>
      <c r="I77" s="40" t="str">
        <f>IF(ISBLANK(E77),IF(ISBLANK(Q77),"","SI"),IF(K77&lt;&gt;"",IF(K77&gt;0,"SI",""),""))</f>
        <v>SI</v>
      </c>
      <c r="J77" s="44">
        <f>IF(ISBLANK(E77),"",IFERROR(VLOOKUP(E77,[2]REgaReportesMultiples!$A$2:$M$350,6,FALSE),""))</f>
        <v>6680291.21</v>
      </c>
      <c r="K77" s="44">
        <f>IF(ISBLANK(E77),"",IFERROR(VLOOKUP(E77,[2]REgaReportesMultiples!$A$2:$M$350,9,FALSE),""))</f>
        <v>6225836.4699999997</v>
      </c>
      <c r="L77" s="40" t="str">
        <f>IF(ISBLANK(E77),IF(ISBLANK(Q77),"","SI"),IF(M77&lt;&gt;"",IF(M77&gt;0,"SI",""),""))</f>
        <v>SI</v>
      </c>
      <c r="M77" s="44">
        <f>IF(ISBLANK(E77),"",IF(ISERROR(VLOOKUP(E77,[3]REgaReportesMultiples!$A$2:$M$350,4,FALSE)),"",VLOOKUP(E77,[3]REgaReportesMultiples!$A$2:$M$350,4,FALSE)))</f>
        <v>833438</v>
      </c>
      <c r="N77" s="52" t="str">
        <f t="shared" si="1"/>
        <v>CUMPLIDO</v>
      </c>
      <c r="O77" s="22"/>
      <c r="P77" s="22"/>
      <c r="Q77" s="22"/>
    </row>
    <row r="78" spans="1:17" ht="25.5" x14ac:dyDescent="0.2">
      <c r="A78" s="41" t="s">
        <v>107</v>
      </c>
      <c r="B78" s="23" t="s">
        <v>121</v>
      </c>
      <c r="C78" s="24" t="s">
        <v>364</v>
      </c>
      <c r="D78" s="36" t="s">
        <v>131</v>
      </c>
      <c r="E78" s="62" t="s">
        <v>235</v>
      </c>
      <c r="F78" s="51" t="str">
        <f>IF(ISBLANK(E78),IF(ISBLANK(Q78),"","SI"),IF(G78&lt;&gt;"",IF(G78&gt;0,"SI",""),""))</f>
        <v>SI</v>
      </c>
      <c r="G78" s="52">
        <f>IF(ISBLANK(E78),"",IFERROR(VLOOKUP(E78,[1]REgaReportesMultiples!$A$2:$M$350,6,FALSE),""))</f>
        <v>3045008.28</v>
      </c>
      <c r="H78" s="52">
        <f>IF(ISBLANK(E78),"",IFERROR(VLOOKUP(E78,[1]REgaReportesMultiples!$A$2:$M$350,9,FALSE),""))</f>
        <v>2970291.96</v>
      </c>
      <c r="I78" s="40" t="str">
        <f>IF(ISBLANK(E78),IF(ISBLANK(Q78),"","SI"),IF(K78&lt;&gt;"",IF(K78&gt;0,"SI",""),""))</f>
        <v>SI</v>
      </c>
      <c r="J78" s="44">
        <f>IF(ISBLANK(E78),"",IFERROR(VLOOKUP(E78,[2]REgaReportesMultiples!$A$2:$M$350,6,FALSE),""))</f>
        <v>627695.74</v>
      </c>
      <c r="K78" s="44">
        <f>IF(ISBLANK(E78),"",IFERROR(VLOOKUP(E78,[2]REgaReportesMultiples!$A$2:$M$350,9,FALSE),""))</f>
        <v>494011.04</v>
      </c>
      <c r="L78" s="40" t="str">
        <f>IF(ISBLANK(E78),IF(ISBLANK(Q78),"","SI"),IF(M78&lt;&gt;"",IF(M78&gt;0,"SI",""),""))</f>
        <v/>
      </c>
      <c r="M78" s="44">
        <f>IF(ISBLANK(E78),"",IF(ISERROR(VLOOKUP(E78,[3]REgaReportesMultiples!$A$2:$M$350,4,FALSE)),"",VLOOKUP(E78,[3]REgaReportesMultiples!$A$2:$M$350,4,FALSE)))</f>
        <v>0</v>
      </c>
      <c r="N78" s="52" t="str">
        <f t="shared" si="1"/>
        <v>CUMPLIDO</v>
      </c>
      <c r="O78" s="22"/>
      <c r="P78" s="22"/>
      <c r="Q78" s="22"/>
    </row>
    <row r="79" spans="1:17" ht="25.5" x14ac:dyDescent="0.2">
      <c r="A79" s="41" t="s">
        <v>107</v>
      </c>
      <c r="B79" s="23" t="s">
        <v>121</v>
      </c>
      <c r="C79" s="24" t="s">
        <v>364</v>
      </c>
      <c r="D79" s="36" t="s">
        <v>131</v>
      </c>
      <c r="E79" s="62" t="s">
        <v>236</v>
      </c>
      <c r="F79" s="51" t="str">
        <f>IF(ISBLANK(E79),IF(ISBLANK(Q79),"","SI"),IF(G79&lt;&gt;"",IF(G79&gt;0,"SI",""),""))</f>
        <v>SI</v>
      </c>
      <c r="G79" s="52">
        <f>IF(ISBLANK(E79),"",IFERROR(VLOOKUP(E79,[1]REgaReportesMultiples!$A$2:$M$350,6,FALSE),""))</f>
        <v>3945970.39</v>
      </c>
      <c r="H79" s="52">
        <f>IF(ISBLANK(E79),"",IFERROR(VLOOKUP(E79,[1]REgaReportesMultiples!$A$2:$M$350,9,FALSE),""))</f>
        <v>3858464.03</v>
      </c>
      <c r="I79" s="40" t="str">
        <f>IF(ISBLANK(E79),IF(ISBLANK(Q79),"","SI"),IF(K79&lt;&gt;"",IF(K79&gt;0,"SI",""),""))</f>
        <v>SI</v>
      </c>
      <c r="J79" s="44">
        <f>IF(ISBLANK(E79),"",IFERROR(VLOOKUP(E79,[2]REgaReportesMultiples!$A$2:$M$350,6,FALSE),""))</f>
        <v>1224788.93</v>
      </c>
      <c r="K79" s="44">
        <f>IF(ISBLANK(E79),"",IFERROR(VLOOKUP(E79,[2]REgaReportesMultiples!$A$2:$M$350,9,FALSE),""))</f>
        <v>1104557.45</v>
      </c>
      <c r="L79" s="40" t="str">
        <f>IF(ISBLANK(E79),IF(ISBLANK(Q79),"","SI"),IF(M79&lt;&gt;"",IF(M79&gt;0,"SI",""),""))</f>
        <v/>
      </c>
      <c r="M79" s="44">
        <f>IF(ISBLANK(E79),"",IF(ISERROR(VLOOKUP(E79,[3]REgaReportesMultiples!$A$2:$M$350,4,FALSE)),"",VLOOKUP(E79,[3]REgaReportesMultiples!$A$2:$M$350,4,FALSE)))</f>
        <v>0</v>
      </c>
      <c r="N79" s="52" t="str">
        <f t="shared" si="1"/>
        <v>CUMPLIDO</v>
      </c>
      <c r="O79" s="22"/>
      <c r="P79" s="22"/>
      <c r="Q79" s="22"/>
    </row>
    <row r="80" spans="1:17" ht="25.5" x14ac:dyDescent="0.2">
      <c r="A80" s="41" t="s">
        <v>107</v>
      </c>
      <c r="B80" s="23" t="s">
        <v>121</v>
      </c>
      <c r="C80" s="24" t="s">
        <v>364</v>
      </c>
      <c r="D80" s="36" t="s">
        <v>131</v>
      </c>
      <c r="E80" s="62" t="s">
        <v>237</v>
      </c>
      <c r="F80" s="51" t="str">
        <f>IF(ISBLANK(E80),IF(ISBLANK(Q80),"","SI"),IF(G80&lt;&gt;"",IF(G80&gt;0,"SI",""),""))</f>
        <v>SI</v>
      </c>
      <c r="G80" s="52">
        <f>IF(ISBLANK(E80),"",IFERROR(VLOOKUP(E80,[1]REgaReportesMultiples!$A$2:$M$350,6,FALSE),""))</f>
        <v>2871270.69</v>
      </c>
      <c r="H80" s="52">
        <f>IF(ISBLANK(E80),"",IFERROR(VLOOKUP(E80,[1]REgaReportesMultiples!$A$2:$M$350,9,FALSE),""))</f>
        <v>1974031.26</v>
      </c>
      <c r="I80" s="40" t="str">
        <f>IF(ISBLANK(E80),IF(ISBLANK(Q80),"","SI"),IF(K80&lt;&gt;"",IF(K80&gt;0,"SI",""),""))</f>
        <v>SI</v>
      </c>
      <c r="J80" s="44">
        <f>IF(ISBLANK(E80),"",IFERROR(VLOOKUP(E80,[2]REgaReportesMultiples!$A$2:$M$350,6,FALSE),""))</f>
        <v>1194085.5900000001</v>
      </c>
      <c r="K80" s="44">
        <f>IF(ISBLANK(E80),"",IFERROR(VLOOKUP(E80,[2]REgaReportesMultiples!$A$2:$M$350,9,FALSE),""))</f>
        <v>1164794.5900000001</v>
      </c>
      <c r="L80" s="40" t="str">
        <f>IF(ISBLANK(E80),IF(ISBLANK(Q80),"","SI"),IF(M80&lt;&gt;"",IF(M80&gt;0,"SI",""),""))</f>
        <v>SI</v>
      </c>
      <c r="M80" s="44">
        <f>IF(ISBLANK(E80),"",IF(ISERROR(VLOOKUP(E80,[3]REgaReportesMultiples!$A$2:$M$350,4,FALSE)),"",VLOOKUP(E80,[3]REgaReportesMultiples!$A$2:$M$350,4,FALSE)))</f>
        <v>2463</v>
      </c>
      <c r="N80" s="52" t="str">
        <f t="shared" si="1"/>
        <v>CUMPLIDO</v>
      </c>
      <c r="O80" s="22"/>
      <c r="P80" s="22"/>
      <c r="Q80" s="22"/>
    </row>
    <row r="81" spans="1:17" ht="25.5" x14ac:dyDescent="0.2">
      <c r="A81" s="41" t="s">
        <v>107</v>
      </c>
      <c r="B81" s="23" t="s">
        <v>121</v>
      </c>
      <c r="C81" s="24" t="s">
        <v>364</v>
      </c>
      <c r="D81" s="36" t="s">
        <v>131</v>
      </c>
      <c r="E81" s="62" t="s">
        <v>238</v>
      </c>
      <c r="F81" s="51" t="str">
        <f>IF(ISBLANK(E81),IF(ISBLANK(Q81),"","SI"),IF(G81&lt;&gt;"",IF(G81&gt;0,"SI",""),""))</f>
        <v>SI</v>
      </c>
      <c r="G81" s="52">
        <f>IF(ISBLANK(E81),"",IFERROR(VLOOKUP(E81,[1]REgaReportesMultiples!$A$2:$M$350,6,FALSE),""))</f>
        <v>3673009</v>
      </c>
      <c r="H81" s="52">
        <f>IF(ISBLANK(E81),"",IFERROR(VLOOKUP(E81,[1]REgaReportesMultiples!$A$2:$M$350,9,FALSE),""))</f>
        <v>3265274.47</v>
      </c>
      <c r="I81" s="40" t="str">
        <f>IF(ISBLANK(E81),IF(ISBLANK(Q81),"","SI"),IF(K81&lt;&gt;"",IF(K81&gt;0,"SI",""),""))</f>
        <v>SI</v>
      </c>
      <c r="J81" s="44">
        <f>IF(ISBLANK(E81),"",IFERROR(VLOOKUP(E81,[2]REgaReportesMultiples!$A$2:$M$350,6,FALSE),""))</f>
        <v>4045340.3</v>
      </c>
      <c r="K81" s="44">
        <f>IF(ISBLANK(E81),"",IFERROR(VLOOKUP(E81,[2]REgaReportesMultiples!$A$2:$M$350,9,FALSE),""))</f>
        <v>3680419.67</v>
      </c>
      <c r="L81" s="40" t="str">
        <f>IF(ISBLANK(E81),IF(ISBLANK(Q81),"","SI"),IF(M81&lt;&gt;"",IF(M81&gt;0,"SI",""),""))</f>
        <v/>
      </c>
      <c r="M81" s="44">
        <f>IF(ISBLANK(E81),"",IF(ISERROR(VLOOKUP(E81,[3]REgaReportesMultiples!$A$2:$M$350,4,FALSE)),"",VLOOKUP(E81,[3]REgaReportesMultiples!$A$2:$M$350,4,FALSE)))</f>
        <v>0</v>
      </c>
      <c r="N81" s="52" t="str">
        <f t="shared" si="1"/>
        <v>CUMPLIDO</v>
      </c>
      <c r="O81" s="22"/>
      <c r="P81" s="22"/>
      <c r="Q81" s="22"/>
    </row>
    <row r="82" spans="1:17" ht="25.5" x14ac:dyDescent="0.2">
      <c r="A82" s="41" t="s">
        <v>107</v>
      </c>
      <c r="B82" s="23" t="s">
        <v>121</v>
      </c>
      <c r="C82" s="24" t="s">
        <v>364</v>
      </c>
      <c r="D82" s="36" t="s">
        <v>131</v>
      </c>
      <c r="E82" s="62" t="s">
        <v>239</v>
      </c>
      <c r="F82" s="51" t="str">
        <f>IF(ISBLANK(E82),IF(ISBLANK(Q82),"","SI"),IF(G82&lt;&gt;"",IF(G82&gt;0,"SI",""),""))</f>
        <v/>
      </c>
      <c r="G82" s="52">
        <f>IF(ISBLANK(E82),"",IFERROR(VLOOKUP(E82,[1]REgaReportesMultiples!$A$2:$M$350,6,FALSE),""))</f>
        <v>0</v>
      </c>
      <c r="H82" s="52">
        <f>IF(ISBLANK(E82),"",IFERROR(VLOOKUP(E82,[1]REgaReportesMultiples!$A$2:$M$350,9,FALSE),""))</f>
        <v>0</v>
      </c>
      <c r="I82" s="40" t="str">
        <f>IF(ISBLANK(E82),IF(ISBLANK(Q82),"","SI"),IF(K82&lt;&gt;"",IF(K82&gt;0,"SI",""),""))</f>
        <v/>
      </c>
      <c r="J82" s="44">
        <f>IF(ISBLANK(E82),"",IFERROR(VLOOKUP(E82,[2]REgaReportesMultiples!$A$2:$M$350,6,FALSE),""))</f>
        <v>0</v>
      </c>
      <c r="K82" s="44">
        <f>IF(ISBLANK(E82),"",IFERROR(VLOOKUP(E82,[2]REgaReportesMultiples!$A$2:$M$350,9,FALSE),""))</f>
        <v>0</v>
      </c>
      <c r="L82" s="40" t="str">
        <f>IF(ISBLANK(E82),IF(ISBLANK(Q82),"","SI"),IF(M82&lt;&gt;"",IF(M82&gt;0,"SI",""),""))</f>
        <v>SI</v>
      </c>
      <c r="M82" s="44">
        <f>IF(ISBLANK(E82),"",IF(ISERROR(VLOOKUP(E82,[3]REgaReportesMultiples!$A$2:$M$350,4,FALSE)),"",VLOOKUP(E82,[3]REgaReportesMultiples!$A$2:$M$350,4,FALSE)))</f>
        <v>600000</v>
      </c>
      <c r="N82" s="52" t="s">
        <v>382</v>
      </c>
      <c r="O82" s="22"/>
      <c r="P82" s="22"/>
      <c r="Q82" s="22"/>
    </row>
    <row r="83" spans="1:17" ht="25.5" x14ac:dyDescent="0.2">
      <c r="A83" s="41" t="s">
        <v>107</v>
      </c>
      <c r="B83" s="23" t="s">
        <v>121</v>
      </c>
      <c r="C83" s="24" t="s">
        <v>364</v>
      </c>
      <c r="D83" s="36" t="s">
        <v>131</v>
      </c>
      <c r="E83" s="62" t="s">
        <v>240</v>
      </c>
      <c r="F83" s="51" t="str">
        <f>IF(ISBLANK(E83),IF(ISBLANK(Q83),"","SI"),IF(G83&lt;&gt;"",IF(G83&gt;0,"SI",""),""))</f>
        <v/>
      </c>
      <c r="G83" s="52" t="str">
        <f>IF(ISBLANK(E83),"",IFERROR(VLOOKUP(E83,[1]REgaReportesMultiples!$A$2:$M$350,6,FALSE),""))</f>
        <v/>
      </c>
      <c r="H83" s="52" t="str">
        <f>IF(ISBLANK(E83),"",IFERROR(VLOOKUP(E83,[1]REgaReportesMultiples!$A$2:$M$350,9,FALSE),""))</f>
        <v/>
      </c>
      <c r="I83" s="40" t="str">
        <f>IF(ISBLANK(E83),IF(ISBLANK(Q83),"","SI"),IF(K83&lt;&gt;"",IF(K83&gt;0,"SI",""),""))</f>
        <v/>
      </c>
      <c r="J83" s="44">
        <f>IF(ISBLANK(E83),"",IFERROR(VLOOKUP(E83,[2]REgaReportesMultiples!$A$2:$M$350,6,FALSE),""))</f>
        <v>1104509</v>
      </c>
      <c r="K83" s="44">
        <f>IF(ISBLANK(E83),"",IFERROR(VLOOKUP(E83,[2]REgaReportesMultiples!$A$2:$M$350,9,FALSE),""))</f>
        <v>0</v>
      </c>
      <c r="L83" s="40" t="str">
        <f>IF(ISBLANK(E83),IF(ISBLANK(Q83),"","SI"),IF(M83&lt;&gt;"",IF(M83&gt;0,"SI",""),""))</f>
        <v>SI</v>
      </c>
      <c r="M83" s="44">
        <f>IF(ISBLANK(E83),"",IF(ISERROR(VLOOKUP(E83,[3]REgaReportesMultiples!$A$2:$M$350,4,FALSE)),"",VLOOKUP(E83,[3]REgaReportesMultiples!$A$2:$M$350,4,FALSE)))</f>
        <v>4032110</v>
      </c>
      <c r="N83" s="52" t="s">
        <v>382</v>
      </c>
      <c r="O83" s="22"/>
      <c r="P83" s="22"/>
      <c r="Q83" s="22"/>
    </row>
    <row r="84" spans="1:17" ht="25.5" x14ac:dyDescent="0.2">
      <c r="A84" s="41" t="s">
        <v>107</v>
      </c>
      <c r="B84" s="23" t="s">
        <v>121</v>
      </c>
      <c r="C84" s="24" t="s">
        <v>364</v>
      </c>
      <c r="D84" s="36" t="s">
        <v>131</v>
      </c>
      <c r="E84" s="62" t="s">
        <v>241</v>
      </c>
      <c r="F84" s="51" t="str">
        <f>IF(ISBLANK(E84),IF(ISBLANK(Q84),"","SI"),IF(G84&lt;&gt;"",IF(G84&gt;0,"SI",""),""))</f>
        <v/>
      </c>
      <c r="G84" s="52" t="str">
        <f>IF(ISBLANK(E84),"",IFERROR(VLOOKUP(E84,[1]REgaReportesMultiples!$A$2:$M$350,6,FALSE),""))</f>
        <v/>
      </c>
      <c r="H84" s="52" t="str">
        <f>IF(ISBLANK(E84),"",IFERROR(VLOOKUP(E84,[1]REgaReportesMultiples!$A$2:$M$350,9,FALSE),""))</f>
        <v/>
      </c>
      <c r="I84" s="40" t="str">
        <f>IF(ISBLANK(E84),IF(ISBLANK(Q84),"","SI"),IF(K84&lt;&gt;"",IF(K84&gt;0,"SI",""),""))</f>
        <v/>
      </c>
      <c r="J84" s="44" t="str">
        <f>IF(ISBLANK(E84),"",IFERROR(VLOOKUP(E84,[2]REgaReportesMultiples!$A$2:$M$350,6,FALSE),""))</f>
        <v/>
      </c>
      <c r="K84" s="44" t="str">
        <f>IF(ISBLANK(E84),"",IFERROR(VLOOKUP(E84,[2]REgaReportesMultiples!$A$2:$M$350,9,FALSE),""))</f>
        <v/>
      </c>
      <c r="L84" s="40" t="str">
        <f>IF(ISBLANK(E84),IF(ISBLANK(Q84),"","SI"),IF(M84&lt;&gt;"",IF(M84&gt;0,"SI",""),""))</f>
        <v>SI</v>
      </c>
      <c r="M84" s="44">
        <f>IF(ISBLANK(E84),"",IF(ISERROR(VLOOKUP(E84,[3]REgaReportesMultiples!$A$2:$M$350,4,FALSE)),"",VLOOKUP(E84,[3]REgaReportesMultiples!$A$2:$M$350,4,FALSE)))</f>
        <v>4807976</v>
      </c>
      <c r="N84" s="52" t="s">
        <v>382</v>
      </c>
      <c r="O84" s="22"/>
      <c r="P84" s="22"/>
      <c r="Q84" s="22"/>
    </row>
    <row r="85" spans="1:17" ht="25.5" x14ac:dyDescent="0.2">
      <c r="A85" s="41" t="s">
        <v>107</v>
      </c>
      <c r="B85" s="23" t="s">
        <v>121</v>
      </c>
      <c r="C85" s="24" t="s">
        <v>364</v>
      </c>
      <c r="D85" s="36" t="s">
        <v>131</v>
      </c>
      <c r="E85" s="62" t="s">
        <v>242</v>
      </c>
      <c r="F85" s="51" t="str">
        <f>IF(ISBLANK(E85),IF(ISBLANK(Q85),"","SI"),IF(G85&lt;&gt;"",IF(G85&gt;0,"SI",""),""))</f>
        <v/>
      </c>
      <c r="G85" s="52" t="str">
        <f>IF(ISBLANK(E85),"",IFERROR(VLOOKUP(E85,[1]REgaReportesMultiples!$A$2:$M$350,6,FALSE),""))</f>
        <v/>
      </c>
      <c r="H85" s="52" t="str">
        <f>IF(ISBLANK(E85),"",IFERROR(VLOOKUP(E85,[1]REgaReportesMultiples!$A$2:$M$350,9,FALSE),""))</f>
        <v/>
      </c>
      <c r="I85" s="40" t="str">
        <f>IF(ISBLANK(E85),IF(ISBLANK(Q85),"","SI"),IF(K85&lt;&gt;"",IF(K85&gt;0,"SI",""),""))</f>
        <v>SI</v>
      </c>
      <c r="J85" s="44">
        <f>IF(ISBLANK(E85),"",IFERROR(VLOOKUP(E85,[2]REgaReportesMultiples!$A$2:$M$350,6,FALSE),""))</f>
        <v>1567616</v>
      </c>
      <c r="K85" s="44">
        <f>IF(ISBLANK(E85),"",IFERROR(VLOOKUP(E85,[2]REgaReportesMultiples!$A$2:$M$350,9,FALSE),""))</f>
        <v>1530207.48</v>
      </c>
      <c r="L85" s="40" t="str">
        <f>IF(ISBLANK(E85),IF(ISBLANK(Q85),"","SI"),IF(M85&lt;&gt;"",IF(M85&gt;0,"SI",""),""))</f>
        <v>SI</v>
      </c>
      <c r="M85" s="44">
        <f>IF(ISBLANK(E85),"",IF(ISERROR(VLOOKUP(E85,[3]REgaReportesMultiples!$A$2:$M$350,4,FALSE)),"",VLOOKUP(E85,[3]REgaReportesMultiples!$A$2:$M$350,4,FALSE)))</f>
        <v>1565092</v>
      </c>
      <c r="N85" s="52" t="s">
        <v>382</v>
      </c>
      <c r="O85" s="22"/>
      <c r="P85" s="22"/>
      <c r="Q85" s="22"/>
    </row>
    <row r="86" spans="1:17" ht="25.5" x14ac:dyDescent="0.2">
      <c r="A86" s="41" t="s">
        <v>107</v>
      </c>
      <c r="B86" s="23" t="s">
        <v>121</v>
      </c>
      <c r="C86" s="24" t="s">
        <v>364</v>
      </c>
      <c r="D86" s="36" t="s">
        <v>131</v>
      </c>
      <c r="E86" s="62" t="s">
        <v>243</v>
      </c>
      <c r="F86" s="51" t="str">
        <f>IF(ISBLANK(E86),IF(ISBLANK(Q86),"","SI"),IF(G86&lt;&gt;"",IF(G86&gt;0,"SI",""),""))</f>
        <v/>
      </c>
      <c r="G86" s="52" t="str">
        <f>IF(ISBLANK(E86),"",IFERROR(VLOOKUP(E86,[1]REgaReportesMultiples!$A$2:$M$350,6,FALSE),""))</f>
        <v/>
      </c>
      <c r="H86" s="52" t="str">
        <f>IF(ISBLANK(E86),"",IFERROR(VLOOKUP(E86,[1]REgaReportesMultiples!$A$2:$M$350,9,FALSE),""))</f>
        <v/>
      </c>
      <c r="I86" s="40" t="str">
        <f>IF(ISBLANK(E86),IF(ISBLANK(Q86),"","SI"),IF(K86&lt;&gt;"",IF(K86&gt;0,"SI",""),""))</f>
        <v/>
      </c>
      <c r="J86" s="44" t="str">
        <f>IF(ISBLANK(E86),"",IFERROR(VLOOKUP(E86,[2]REgaReportesMultiples!$A$2:$M$350,6,FALSE),""))</f>
        <v/>
      </c>
      <c r="K86" s="44" t="str">
        <f>IF(ISBLANK(E86),"",IFERROR(VLOOKUP(E86,[2]REgaReportesMultiples!$A$2:$M$350,9,FALSE),""))</f>
        <v/>
      </c>
      <c r="L86" s="40" t="str">
        <f>IF(ISBLANK(E86),IF(ISBLANK(Q86),"","SI"),IF(M86&lt;&gt;"",IF(M86&gt;0,"SI",""),""))</f>
        <v>SI</v>
      </c>
      <c r="M86" s="44">
        <f>IF(ISBLANK(E86),"",IF(ISERROR(VLOOKUP(E86,[3]REgaReportesMultiples!$A$2:$M$350,4,FALSE)),"",VLOOKUP(E86,[3]REgaReportesMultiples!$A$2:$M$350,4,FALSE)))</f>
        <v>4620799</v>
      </c>
      <c r="N86" s="52" t="s">
        <v>382</v>
      </c>
      <c r="O86" s="22"/>
      <c r="P86" s="22"/>
      <c r="Q86" s="22"/>
    </row>
    <row r="87" spans="1:17" ht="25.5" x14ac:dyDescent="0.2">
      <c r="A87" s="41" t="s">
        <v>107</v>
      </c>
      <c r="B87" s="23" t="s">
        <v>121</v>
      </c>
      <c r="C87" s="24" t="s">
        <v>364</v>
      </c>
      <c r="D87" s="36" t="s">
        <v>131</v>
      </c>
      <c r="E87" s="62" t="s">
        <v>244</v>
      </c>
      <c r="F87" s="51" t="str">
        <f>IF(ISBLANK(E87),IF(ISBLANK(Q87),"","SI"),IF(G87&lt;&gt;"",IF(G87&gt;0,"SI",""),""))</f>
        <v/>
      </c>
      <c r="G87" s="52" t="str">
        <f>IF(ISBLANK(E87),"",IFERROR(VLOOKUP(E87,[1]REgaReportesMultiples!$A$2:$M$350,6,FALSE),""))</f>
        <v/>
      </c>
      <c r="H87" s="52" t="str">
        <f>IF(ISBLANK(E87),"",IFERROR(VLOOKUP(E87,[1]REgaReportesMultiples!$A$2:$M$350,9,FALSE),""))</f>
        <v/>
      </c>
      <c r="I87" s="40" t="str">
        <f>IF(ISBLANK(E87),IF(ISBLANK(Q87),"","SI"),IF(K87&lt;&gt;"",IF(K87&gt;0,"SI",""),""))</f>
        <v>SI</v>
      </c>
      <c r="J87" s="44">
        <f>IF(ISBLANK(E87),"",IFERROR(VLOOKUP(E87,[2]REgaReportesMultiples!$A$2:$M$350,6,FALSE),""))</f>
        <v>1128755</v>
      </c>
      <c r="K87" s="44">
        <f>IF(ISBLANK(E87),"",IFERROR(VLOOKUP(E87,[2]REgaReportesMultiples!$A$2:$M$350,9,FALSE),""))</f>
        <v>467229.72</v>
      </c>
      <c r="L87" s="40" t="str">
        <f>IF(ISBLANK(E87),IF(ISBLANK(Q87),"","SI"),IF(M87&lt;&gt;"",IF(M87&gt;0,"SI",""),""))</f>
        <v>SI</v>
      </c>
      <c r="M87" s="44">
        <f>IF(ISBLANK(E87),"",IF(ISERROR(VLOOKUP(E87,[3]REgaReportesMultiples!$A$2:$M$350,4,FALSE)),"",VLOOKUP(E87,[3]REgaReportesMultiples!$A$2:$M$350,4,FALSE)))</f>
        <v>2666853</v>
      </c>
      <c r="N87" s="52" t="s">
        <v>382</v>
      </c>
      <c r="O87" s="22"/>
      <c r="P87" s="22"/>
      <c r="Q87" s="22"/>
    </row>
    <row r="88" spans="1:17" ht="25.5" x14ac:dyDescent="0.2">
      <c r="A88" s="41" t="s">
        <v>107</v>
      </c>
      <c r="B88" s="23" t="s">
        <v>121</v>
      </c>
      <c r="C88" s="24" t="s">
        <v>364</v>
      </c>
      <c r="D88" s="36" t="s">
        <v>131</v>
      </c>
      <c r="E88" s="62" t="s">
        <v>245</v>
      </c>
      <c r="F88" s="51" t="str">
        <f>IF(ISBLANK(E88),IF(ISBLANK(Q88),"","SI"),IF(G88&lt;&gt;"",IF(G88&gt;0,"SI",""),""))</f>
        <v/>
      </c>
      <c r="G88" s="52" t="str">
        <f>IF(ISBLANK(E88),"",IFERROR(VLOOKUP(E88,[1]REgaReportesMultiples!$A$2:$M$350,6,FALSE),""))</f>
        <v/>
      </c>
      <c r="H88" s="52" t="str">
        <f>IF(ISBLANK(E88),"",IFERROR(VLOOKUP(E88,[1]REgaReportesMultiples!$A$2:$M$350,9,FALSE),""))</f>
        <v/>
      </c>
      <c r="I88" s="40" t="str">
        <f>IF(ISBLANK(E88),IF(ISBLANK(Q88),"","SI"),IF(K88&lt;&gt;"",IF(K88&gt;0,"SI",""),""))</f>
        <v/>
      </c>
      <c r="J88" s="44" t="str">
        <f>IF(ISBLANK(E88),"",IFERROR(VLOOKUP(E88,[2]REgaReportesMultiples!$A$2:$M$350,6,FALSE),""))</f>
        <v/>
      </c>
      <c r="K88" s="44" t="str">
        <f>IF(ISBLANK(E88),"",IFERROR(VLOOKUP(E88,[2]REgaReportesMultiples!$A$2:$M$350,9,FALSE),""))</f>
        <v/>
      </c>
      <c r="L88" s="40" t="str">
        <f>IF(ISBLANK(E88),IF(ISBLANK(Q88),"","SI"),IF(M88&lt;&gt;"",IF(M88&gt;0,"SI",""),""))</f>
        <v>SI</v>
      </c>
      <c r="M88" s="44">
        <f>IF(ISBLANK(E88),"",IF(ISERROR(VLOOKUP(E88,[3]REgaReportesMultiples!$A$2:$M$350,4,FALSE)),"",VLOOKUP(E88,[3]REgaReportesMultiples!$A$2:$M$350,4,FALSE)))</f>
        <v>3051936</v>
      </c>
      <c r="N88" s="52" t="s">
        <v>382</v>
      </c>
      <c r="O88" s="22"/>
      <c r="P88" s="22"/>
      <c r="Q88" s="22"/>
    </row>
    <row r="89" spans="1:17" ht="25.5" x14ac:dyDescent="0.2">
      <c r="A89" s="41" t="s">
        <v>107</v>
      </c>
      <c r="B89" s="23" t="s">
        <v>121</v>
      </c>
      <c r="C89" s="24" t="s">
        <v>364</v>
      </c>
      <c r="D89" s="36" t="s">
        <v>131</v>
      </c>
      <c r="E89" s="62" t="s">
        <v>246</v>
      </c>
      <c r="F89" s="51" t="str">
        <f>IF(ISBLANK(E89),IF(ISBLANK(Q89),"","SI"),IF(G89&lt;&gt;"",IF(G89&gt;0,"SI",""),""))</f>
        <v/>
      </c>
      <c r="G89" s="52" t="str">
        <f>IF(ISBLANK(E89),"",IFERROR(VLOOKUP(E89,[1]REgaReportesMultiples!$A$2:$M$350,6,FALSE),""))</f>
        <v/>
      </c>
      <c r="H89" s="52" t="str">
        <f>IF(ISBLANK(E89),"",IFERROR(VLOOKUP(E89,[1]REgaReportesMultiples!$A$2:$M$350,9,FALSE),""))</f>
        <v/>
      </c>
      <c r="I89" s="40" t="str">
        <f>IF(ISBLANK(E89),IF(ISBLANK(Q89),"","SI"),IF(K89&lt;&gt;"",IF(K89&gt;0,"SI",""),""))</f>
        <v/>
      </c>
      <c r="J89" s="44" t="str">
        <f>IF(ISBLANK(E89),"",IFERROR(VLOOKUP(E89,[2]REgaReportesMultiples!$A$2:$M$350,6,FALSE),""))</f>
        <v/>
      </c>
      <c r="K89" s="44" t="str">
        <f>IF(ISBLANK(E89),"",IFERROR(VLOOKUP(E89,[2]REgaReportesMultiples!$A$2:$M$350,9,FALSE),""))</f>
        <v/>
      </c>
      <c r="L89" s="40" t="str">
        <f>IF(ISBLANK(E89),IF(ISBLANK(Q89),"","SI"),IF(M89&lt;&gt;"",IF(M89&gt;0,"SI",""),""))</f>
        <v>SI</v>
      </c>
      <c r="M89" s="44">
        <f>IF(ISBLANK(E89),"",IF(ISERROR(VLOOKUP(E89,[3]REgaReportesMultiples!$A$2:$M$350,4,FALSE)),"",VLOOKUP(E89,[3]REgaReportesMultiples!$A$2:$M$350,4,FALSE)))</f>
        <v>10312816</v>
      </c>
      <c r="N89" s="52" t="s">
        <v>382</v>
      </c>
      <c r="O89" s="22"/>
      <c r="P89" s="22"/>
      <c r="Q89" s="22"/>
    </row>
    <row r="90" spans="1:17" ht="25.5" x14ac:dyDescent="0.2">
      <c r="A90" s="41" t="s">
        <v>107</v>
      </c>
      <c r="B90" s="23" t="s">
        <v>121</v>
      </c>
      <c r="C90" s="24" t="s">
        <v>364</v>
      </c>
      <c r="D90" s="36" t="s">
        <v>131</v>
      </c>
      <c r="E90" s="62" t="s">
        <v>247</v>
      </c>
      <c r="F90" s="51" t="str">
        <f>IF(ISBLANK(E90),IF(ISBLANK(Q90),"","SI"),IF(G90&lt;&gt;"",IF(G90&gt;0,"SI",""),""))</f>
        <v/>
      </c>
      <c r="G90" s="52" t="str">
        <f>IF(ISBLANK(E90),"",IFERROR(VLOOKUP(E90,[1]REgaReportesMultiples!$A$2:$M$350,6,FALSE),""))</f>
        <v/>
      </c>
      <c r="H90" s="52" t="str">
        <f>IF(ISBLANK(E90),"",IFERROR(VLOOKUP(E90,[1]REgaReportesMultiples!$A$2:$M$350,9,FALSE),""))</f>
        <v/>
      </c>
      <c r="I90" s="40" t="str">
        <f>IF(ISBLANK(E90),IF(ISBLANK(Q90),"","SI"),IF(K90&lt;&gt;"",IF(K90&gt;0,"SI",""),""))</f>
        <v>SI</v>
      </c>
      <c r="J90" s="44">
        <f>IF(ISBLANK(E90),"",IFERROR(VLOOKUP(E90,[2]REgaReportesMultiples!$A$2:$M$350,6,FALSE),""))</f>
        <v>2396282</v>
      </c>
      <c r="K90" s="44">
        <f>IF(ISBLANK(E90),"",IFERROR(VLOOKUP(E90,[2]REgaReportesMultiples!$A$2:$M$350,9,FALSE),""))</f>
        <v>2360777.0099999998</v>
      </c>
      <c r="L90" s="40" t="str">
        <f>IF(ISBLANK(E90),IF(ISBLANK(Q90),"","SI"),IF(M90&lt;&gt;"",IF(M90&gt;0,"SI",""),""))</f>
        <v>SI</v>
      </c>
      <c r="M90" s="44">
        <f>IF(ISBLANK(E90),"",IF(ISERROR(VLOOKUP(E90,[3]REgaReportesMultiples!$A$2:$M$350,4,FALSE)),"",VLOOKUP(E90,[3]REgaReportesMultiples!$A$2:$M$350,4,FALSE)))</f>
        <v>1600176</v>
      </c>
      <c r="N90" s="52" t="s">
        <v>382</v>
      </c>
      <c r="O90" s="22"/>
      <c r="P90" s="22"/>
      <c r="Q90" s="22"/>
    </row>
    <row r="91" spans="1:17" ht="25.5" x14ac:dyDescent="0.2">
      <c r="A91" s="41" t="s">
        <v>107</v>
      </c>
      <c r="B91" s="23" t="s">
        <v>121</v>
      </c>
      <c r="C91" s="24" t="s">
        <v>364</v>
      </c>
      <c r="D91" s="36" t="s">
        <v>131</v>
      </c>
      <c r="E91" s="62" t="s">
        <v>248</v>
      </c>
      <c r="F91" s="51" t="str">
        <f>IF(ISBLANK(E91),IF(ISBLANK(Q91),"","SI"),IF(G91&lt;&gt;"",IF(G91&gt;0,"SI",""),""))</f>
        <v/>
      </c>
      <c r="G91" s="52" t="str">
        <f>IF(ISBLANK(E91),"",IFERROR(VLOOKUP(E91,[1]REgaReportesMultiples!$A$2:$M$350,6,FALSE),""))</f>
        <v/>
      </c>
      <c r="H91" s="52" t="str">
        <f>IF(ISBLANK(E91),"",IFERROR(VLOOKUP(E91,[1]REgaReportesMultiples!$A$2:$M$350,9,FALSE),""))</f>
        <v/>
      </c>
      <c r="I91" s="40" t="str">
        <f>IF(ISBLANK(E91),IF(ISBLANK(Q91),"","SI"),IF(K91&lt;&gt;"",IF(K91&gt;0,"SI",""),""))</f>
        <v/>
      </c>
      <c r="J91" s="44">
        <f>IF(ISBLANK(E91),"",IFERROR(VLOOKUP(E91,[2]REgaReportesMultiples!$A$2:$M$350,6,FALSE),""))</f>
        <v>782449</v>
      </c>
      <c r="K91" s="44">
        <f>IF(ISBLANK(E91),"",IFERROR(VLOOKUP(E91,[2]REgaReportesMultiples!$A$2:$M$350,9,FALSE),""))</f>
        <v>0</v>
      </c>
      <c r="L91" s="40" t="str">
        <f>IF(ISBLANK(E91),IF(ISBLANK(Q91),"","SI"),IF(M91&lt;&gt;"",IF(M91&gt;0,"SI",""),""))</f>
        <v>SI</v>
      </c>
      <c r="M91" s="44">
        <f>IF(ISBLANK(E91),"",IF(ISERROR(VLOOKUP(E91,[3]REgaReportesMultiples!$A$2:$M$350,4,FALSE)),"",VLOOKUP(E91,[3]REgaReportesMultiples!$A$2:$M$350,4,FALSE)))</f>
        <v>1652485</v>
      </c>
      <c r="N91" s="52" t="s">
        <v>382</v>
      </c>
      <c r="O91" s="22"/>
      <c r="P91" s="22"/>
      <c r="Q91" s="22"/>
    </row>
    <row r="92" spans="1:17" ht="25.5" x14ac:dyDescent="0.2">
      <c r="A92" s="41" t="s">
        <v>107</v>
      </c>
      <c r="B92" s="23" t="s">
        <v>121</v>
      </c>
      <c r="C92" s="24" t="s">
        <v>364</v>
      </c>
      <c r="D92" s="36" t="s">
        <v>131</v>
      </c>
      <c r="E92" s="62" t="s">
        <v>249</v>
      </c>
      <c r="F92" s="51" t="str">
        <f>IF(ISBLANK(E92),IF(ISBLANK(Q92),"","SI"),IF(G92&lt;&gt;"",IF(G92&gt;0,"SI",""),""))</f>
        <v/>
      </c>
      <c r="G92" s="52" t="str">
        <f>IF(ISBLANK(E92),"",IFERROR(VLOOKUP(E92,[1]REgaReportesMultiples!$A$2:$M$350,6,FALSE),""))</f>
        <v/>
      </c>
      <c r="H92" s="52" t="str">
        <f>IF(ISBLANK(E92),"",IFERROR(VLOOKUP(E92,[1]REgaReportesMultiples!$A$2:$M$350,9,FALSE),""))</f>
        <v/>
      </c>
      <c r="I92" s="40" t="str">
        <f>IF(ISBLANK(E92),IF(ISBLANK(Q92),"","SI"),IF(K92&lt;&gt;"",IF(K92&gt;0,"SI",""),""))</f>
        <v>SI</v>
      </c>
      <c r="J92" s="44">
        <f>IF(ISBLANK(E92),"",IFERROR(VLOOKUP(E92,[2]REgaReportesMultiples!$A$2:$M$350,6,FALSE),""))</f>
        <v>1938473</v>
      </c>
      <c r="K92" s="44">
        <f>IF(ISBLANK(E92),"",IFERROR(VLOOKUP(E92,[2]REgaReportesMultiples!$A$2:$M$350,9,FALSE),""))</f>
        <v>1754366.25</v>
      </c>
      <c r="L92" s="40" t="str">
        <f>IF(ISBLANK(E92),IF(ISBLANK(Q92),"","SI"),IF(M92&lt;&gt;"",IF(M92&gt;0,"SI",""),""))</f>
        <v>SI</v>
      </c>
      <c r="M92" s="44">
        <f>IF(ISBLANK(E92),"",IF(ISERROR(VLOOKUP(E92,[3]REgaReportesMultiples!$A$2:$M$350,4,FALSE)),"",VLOOKUP(E92,[3]REgaReportesMultiples!$A$2:$M$350,4,FALSE)))</f>
        <v>1432035</v>
      </c>
      <c r="N92" s="52" t="s">
        <v>382</v>
      </c>
      <c r="O92" s="22"/>
      <c r="P92" s="22"/>
      <c r="Q92" s="22"/>
    </row>
    <row r="93" spans="1:17" ht="25.5" x14ac:dyDescent="0.2">
      <c r="A93" s="41" t="s">
        <v>107</v>
      </c>
      <c r="B93" s="23" t="s">
        <v>121</v>
      </c>
      <c r="C93" s="24" t="s">
        <v>364</v>
      </c>
      <c r="D93" s="36" t="s">
        <v>131</v>
      </c>
      <c r="E93" s="62" t="s">
        <v>250</v>
      </c>
      <c r="F93" s="51" t="str">
        <f>IF(ISBLANK(E93),IF(ISBLANK(Q93),"","SI"),IF(G93&lt;&gt;"",IF(G93&gt;0,"SI",""),""))</f>
        <v/>
      </c>
      <c r="G93" s="52" t="str">
        <f>IF(ISBLANK(E93),"",IFERROR(VLOOKUP(E93,[1]REgaReportesMultiples!$A$2:$M$350,6,FALSE),""))</f>
        <v/>
      </c>
      <c r="H93" s="52" t="str">
        <f>IF(ISBLANK(E93),"",IFERROR(VLOOKUP(E93,[1]REgaReportesMultiples!$A$2:$M$350,9,FALSE),""))</f>
        <v/>
      </c>
      <c r="I93" s="40" t="str">
        <f>IF(ISBLANK(E93),IF(ISBLANK(Q93),"","SI"),IF(K93&lt;&gt;"",IF(K93&gt;0,"SI",""),""))</f>
        <v/>
      </c>
      <c r="J93" s="44" t="str">
        <f>IF(ISBLANK(E93),"",IFERROR(VLOOKUP(E93,[2]REgaReportesMultiples!$A$2:$M$350,6,FALSE),""))</f>
        <v/>
      </c>
      <c r="K93" s="44" t="str">
        <f>IF(ISBLANK(E93),"",IFERROR(VLOOKUP(E93,[2]REgaReportesMultiples!$A$2:$M$350,9,FALSE),""))</f>
        <v/>
      </c>
      <c r="L93" s="40" t="str">
        <f>IF(ISBLANK(E93),IF(ISBLANK(Q93),"","SI"),IF(M93&lt;&gt;"",IF(M93&gt;0,"SI",""),""))</f>
        <v>SI</v>
      </c>
      <c r="M93" s="44">
        <f>IF(ISBLANK(E93),"",IF(ISERROR(VLOOKUP(E93,[3]REgaReportesMultiples!$A$2:$M$350,4,FALSE)),"",VLOOKUP(E93,[3]REgaReportesMultiples!$A$2:$M$350,4,FALSE)))</f>
        <v>3261342</v>
      </c>
      <c r="N93" s="52" t="s">
        <v>382</v>
      </c>
      <c r="O93" s="22"/>
      <c r="P93" s="22"/>
      <c r="Q93" s="22"/>
    </row>
    <row r="94" spans="1:17" ht="25.5" x14ac:dyDescent="0.2">
      <c r="A94" s="41" t="s">
        <v>107</v>
      </c>
      <c r="B94" s="23" t="s">
        <v>121</v>
      </c>
      <c r="C94" s="24" t="s">
        <v>364</v>
      </c>
      <c r="D94" s="36" t="s">
        <v>131</v>
      </c>
      <c r="E94" s="62" t="s">
        <v>251</v>
      </c>
      <c r="F94" s="51" t="str">
        <f>IF(ISBLANK(E94),IF(ISBLANK(Q94),"","SI"),IF(G94&lt;&gt;"",IF(G94&gt;0,"SI",""),""))</f>
        <v/>
      </c>
      <c r="G94" s="52" t="str">
        <f>IF(ISBLANK(E94),"",IFERROR(VLOOKUP(E94,[1]REgaReportesMultiples!$A$2:$M$350,6,FALSE),""))</f>
        <v/>
      </c>
      <c r="H94" s="52" t="str">
        <f>IF(ISBLANK(E94),"",IFERROR(VLOOKUP(E94,[1]REgaReportesMultiples!$A$2:$M$350,9,FALSE),""))</f>
        <v/>
      </c>
      <c r="I94" s="40" t="str">
        <f>IF(ISBLANK(E94),IF(ISBLANK(Q94),"","SI"),IF(K94&lt;&gt;"",IF(K94&gt;0,"SI",""),""))</f>
        <v/>
      </c>
      <c r="J94" s="44">
        <f>IF(ISBLANK(E94),"",IFERROR(VLOOKUP(E94,[2]REgaReportesMultiples!$A$2:$M$350,6,FALSE),""))</f>
        <v>1841891</v>
      </c>
      <c r="K94" s="44">
        <f>IF(ISBLANK(E94),"",IFERROR(VLOOKUP(E94,[2]REgaReportesMultiples!$A$2:$M$350,9,FALSE),""))</f>
        <v>0</v>
      </c>
      <c r="L94" s="40" t="str">
        <f>IF(ISBLANK(E94),IF(ISBLANK(Q94),"","SI"),IF(M94&lt;&gt;"",IF(M94&gt;0,"SI",""),""))</f>
        <v>SI</v>
      </c>
      <c r="M94" s="44">
        <f>IF(ISBLANK(E94),"",IF(ISERROR(VLOOKUP(E94,[3]REgaReportesMultiples!$A$2:$M$350,4,FALSE)),"",VLOOKUP(E94,[3]REgaReportesMultiples!$A$2:$M$350,4,FALSE)))</f>
        <v>6311081</v>
      </c>
      <c r="N94" s="52" t="s">
        <v>382</v>
      </c>
      <c r="O94" s="22"/>
      <c r="P94" s="22"/>
      <c r="Q94" s="22"/>
    </row>
    <row r="95" spans="1:17" ht="25.5" x14ac:dyDescent="0.2">
      <c r="A95" s="41" t="s">
        <v>107</v>
      </c>
      <c r="B95" s="23" t="s">
        <v>121</v>
      </c>
      <c r="C95" s="24" t="s">
        <v>364</v>
      </c>
      <c r="D95" s="36" t="s">
        <v>131</v>
      </c>
      <c r="E95" s="62" t="s">
        <v>252</v>
      </c>
      <c r="F95" s="51" t="str">
        <f>IF(ISBLANK(E95),IF(ISBLANK(Q95),"","SI"),IF(G95&lt;&gt;"",IF(G95&gt;0,"SI",""),""))</f>
        <v/>
      </c>
      <c r="G95" s="52" t="str">
        <f>IF(ISBLANK(E95),"",IFERROR(VLOOKUP(E95,[1]REgaReportesMultiples!$A$2:$M$350,6,FALSE),""))</f>
        <v/>
      </c>
      <c r="H95" s="52" t="str">
        <f>IF(ISBLANK(E95),"",IFERROR(VLOOKUP(E95,[1]REgaReportesMultiples!$A$2:$M$350,9,FALSE),""))</f>
        <v/>
      </c>
      <c r="I95" s="40" t="str">
        <f>IF(ISBLANK(E95),IF(ISBLANK(Q95),"","SI"),IF(K95&lt;&gt;"",IF(K95&gt;0,"SI",""),""))</f>
        <v/>
      </c>
      <c r="J95" s="44" t="str">
        <f>IF(ISBLANK(E95),"",IFERROR(VLOOKUP(E95,[2]REgaReportesMultiples!$A$2:$M$350,6,FALSE),""))</f>
        <v/>
      </c>
      <c r="K95" s="44" t="str">
        <f>IF(ISBLANK(E95),"",IFERROR(VLOOKUP(E95,[2]REgaReportesMultiples!$A$2:$M$350,9,FALSE),""))</f>
        <v/>
      </c>
      <c r="L95" s="40" t="str">
        <f>IF(ISBLANK(E95),IF(ISBLANK(Q95),"","SI"),IF(M95&lt;&gt;"",IF(M95&gt;0,"SI",""),""))</f>
        <v>SI</v>
      </c>
      <c r="M95" s="44">
        <f>IF(ISBLANK(E95),"",IF(ISERROR(VLOOKUP(E95,[3]REgaReportesMultiples!$A$2:$M$350,4,FALSE)),"",VLOOKUP(E95,[3]REgaReportesMultiples!$A$2:$M$350,4,FALSE)))</f>
        <v>5121808</v>
      </c>
      <c r="N95" s="52" t="s">
        <v>382</v>
      </c>
      <c r="O95" s="22"/>
      <c r="P95" s="22"/>
      <c r="Q95" s="22"/>
    </row>
    <row r="96" spans="1:17" ht="25.5" x14ac:dyDescent="0.2">
      <c r="A96" s="41" t="s">
        <v>107</v>
      </c>
      <c r="B96" s="23" t="s">
        <v>121</v>
      </c>
      <c r="C96" s="24" t="s">
        <v>364</v>
      </c>
      <c r="D96" s="36" t="s">
        <v>131</v>
      </c>
      <c r="E96" s="62" t="s">
        <v>253</v>
      </c>
      <c r="F96" s="51" t="str">
        <f>IF(ISBLANK(E96),IF(ISBLANK(Q96),"","SI"),IF(G96&lt;&gt;"",IF(G96&gt;0,"SI",""),""))</f>
        <v/>
      </c>
      <c r="G96" s="52" t="str">
        <f>IF(ISBLANK(E96),"",IFERROR(VLOOKUP(E96,[1]REgaReportesMultiples!$A$2:$M$350,6,FALSE),""))</f>
        <v/>
      </c>
      <c r="H96" s="52" t="str">
        <f>IF(ISBLANK(E96),"",IFERROR(VLOOKUP(E96,[1]REgaReportesMultiples!$A$2:$M$350,9,FALSE),""))</f>
        <v/>
      </c>
      <c r="I96" s="40" t="str">
        <f>IF(ISBLANK(E96),IF(ISBLANK(Q96),"","SI"),IF(K96&lt;&gt;"",IF(K96&gt;0,"SI",""),""))</f>
        <v>SI</v>
      </c>
      <c r="J96" s="44">
        <f>IF(ISBLANK(E96),"",IFERROR(VLOOKUP(E96,[2]REgaReportesMultiples!$A$2:$M$350,6,FALSE),""))</f>
        <v>809669</v>
      </c>
      <c r="K96" s="44">
        <f>IF(ISBLANK(E96),"",IFERROR(VLOOKUP(E96,[2]REgaReportesMultiples!$A$2:$M$350,9,FALSE),""))</f>
        <v>567122.04</v>
      </c>
      <c r="L96" s="40" t="str">
        <f>IF(ISBLANK(E96),IF(ISBLANK(Q96),"","SI"),IF(M96&lt;&gt;"",IF(M96&gt;0,"SI",""),""))</f>
        <v>SI</v>
      </c>
      <c r="M96" s="44">
        <f>IF(ISBLANK(E96),"",IF(ISERROR(VLOOKUP(E96,[3]REgaReportesMultiples!$A$2:$M$350,4,FALSE)),"",VLOOKUP(E96,[3]REgaReportesMultiples!$A$2:$M$350,4,FALSE)))</f>
        <v>899927</v>
      </c>
      <c r="N96" s="52" t="s">
        <v>382</v>
      </c>
      <c r="O96" s="22"/>
      <c r="P96" s="22"/>
      <c r="Q96" s="22"/>
    </row>
    <row r="97" spans="1:17" ht="25.5" x14ac:dyDescent="0.2">
      <c r="A97" s="41" t="s">
        <v>107</v>
      </c>
      <c r="B97" s="23" t="s">
        <v>121</v>
      </c>
      <c r="C97" s="24" t="s">
        <v>364</v>
      </c>
      <c r="D97" s="36" t="s">
        <v>131</v>
      </c>
      <c r="E97" s="62" t="s">
        <v>254</v>
      </c>
      <c r="F97" s="51" t="str">
        <f>IF(ISBLANK(E97),IF(ISBLANK(Q97),"","SI"),IF(G97&lt;&gt;"",IF(G97&gt;0,"SI",""),""))</f>
        <v/>
      </c>
      <c r="G97" s="52" t="str">
        <f>IF(ISBLANK(E97),"",IFERROR(VLOOKUP(E97,[1]REgaReportesMultiples!$A$2:$M$350,6,FALSE),""))</f>
        <v/>
      </c>
      <c r="H97" s="52" t="str">
        <f>IF(ISBLANK(E97),"",IFERROR(VLOOKUP(E97,[1]REgaReportesMultiples!$A$2:$M$350,9,FALSE),""))</f>
        <v/>
      </c>
      <c r="I97" s="40" t="str">
        <f>IF(ISBLANK(E97),IF(ISBLANK(Q97),"","SI"),IF(K97&lt;&gt;"",IF(K97&gt;0,"SI",""),""))</f>
        <v/>
      </c>
      <c r="J97" s="44" t="str">
        <f>IF(ISBLANK(E97),"",IFERROR(VLOOKUP(E97,[2]REgaReportesMultiples!$A$2:$M$350,6,FALSE),""))</f>
        <v/>
      </c>
      <c r="K97" s="44" t="str">
        <f>IF(ISBLANK(E97),"",IFERROR(VLOOKUP(E97,[2]REgaReportesMultiples!$A$2:$M$350,9,FALSE),""))</f>
        <v/>
      </c>
      <c r="L97" s="40" t="str">
        <f>IF(ISBLANK(E97),IF(ISBLANK(Q97),"","SI"),IF(M97&lt;&gt;"",IF(M97&gt;0,"SI",""),""))</f>
        <v>SI</v>
      </c>
      <c r="M97" s="44">
        <f>IF(ISBLANK(E97),"",IF(ISERROR(VLOOKUP(E97,[3]REgaReportesMultiples!$A$2:$M$350,4,FALSE)),"",VLOOKUP(E97,[3]REgaReportesMultiples!$A$2:$M$350,4,FALSE)))</f>
        <v>5162754</v>
      </c>
      <c r="N97" s="52" t="s">
        <v>382</v>
      </c>
      <c r="O97" s="22"/>
      <c r="P97" s="22"/>
      <c r="Q97" s="22"/>
    </row>
    <row r="98" spans="1:17" ht="25.5" x14ac:dyDescent="0.2">
      <c r="A98" s="41" t="s">
        <v>107</v>
      </c>
      <c r="B98" s="23" t="s">
        <v>121</v>
      </c>
      <c r="C98" s="24" t="s">
        <v>364</v>
      </c>
      <c r="D98" s="36" t="s">
        <v>131</v>
      </c>
      <c r="E98" s="62" t="s">
        <v>255</v>
      </c>
      <c r="F98" s="51" t="str">
        <f>IF(ISBLANK(E98),IF(ISBLANK(Q98),"","SI"),IF(G98&lt;&gt;"",IF(G98&gt;0,"SI",""),""))</f>
        <v/>
      </c>
      <c r="G98" s="52" t="str">
        <f>IF(ISBLANK(E98),"",IFERROR(VLOOKUP(E98,[1]REgaReportesMultiples!$A$2:$M$350,6,FALSE),""))</f>
        <v/>
      </c>
      <c r="H98" s="52" t="str">
        <f>IF(ISBLANK(E98),"",IFERROR(VLOOKUP(E98,[1]REgaReportesMultiples!$A$2:$M$350,9,FALSE),""))</f>
        <v/>
      </c>
      <c r="I98" s="40" t="str">
        <f>IF(ISBLANK(E98),IF(ISBLANK(Q98),"","SI"),IF(K98&lt;&gt;"",IF(K98&gt;0,"SI",""),""))</f>
        <v>SI</v>
      </c>
      <c r="J98" s="44">
        <f>IF(ISBLANK(E98),"",IFERROR(VLOOKUP(E98,[2]REgaReportesMultiples!$A$2:$M$350,6,FALSE),""))</f>
        <v>3532160</v>
      </c>
      <c r="K98" s="44">
        <f>IF(ISBLANK(E98),"",IFERROR(VLOOKUP(E98,[2]REgaReportesMultiples!$A$2:$M$350,9,FALSE),""))</f>
        <v>1849368.4</v>
      </c>
      <c r="L98" s="40" t="str">
        <f>IF(ISBLANK(E98),IF(ISBLANK(Q98),"","SI"),IF(M98&lt;&gt;"",IF(M98&gt;0,"SI",""),""))</f>
        <v>SI</v>
      </c>
      <c r="M98" s="44">
        <f>IF(ISBLANK(E98),"",IF(ISERROR(VLOOKUP(E98,[3]REgaReportesMultiples!$A$2:$M$350,4,FALSE)),"",VLOOKUP(E98,[3]REgaReportesMultiples!$A$2:$M$350,4,FALSE)))</f>
        <v>4739592</v>
      </c>
      <c r="N98" s="52" t="s">
        <v>382</v>
      </c>
      <c r="O98" s="22"/>
      <c r="P98" s="22"/>
      <c r="Q98" s="22"/>
    </row>
    <row r="99" spans="1:17" ht="25.5" x14ac:dyDescent="0.2">
      <c r="A99" s="41" t="s">
        <v>107</v>
      </c>
      <c r="B99" s="23" t="s">
        <v>121</v>
      </c>
      <c r="C99" s="24" t="s">
        <v>364</v>
      </c>
      <c r="D99" s="36" t="s">
        <v>131</v>
      </c>
      <c r="E99" s="62" t="s">
        <v>256</v>
      </c>
      <c r="F99" s="51" t="str">
        <f>IF(ISBLANK(E99),IF(ISBLANK(Q99),"","SI"),IF(G99&lt;&gt;"",IF(G99&gt;0,"SI",""),""))</f>
        <v/>
      </c>
      <c r="G99" s="52" t="str">
        <f>IF(ISBLANK(E99),"",IFERROR(VLOOKUP(E99,[1]REgaReportesMultiples!$A$2:$M$350,6,FALSE),""))</f>
        <v/>
      </c>
      <c r="H99" s="52" t="str">
        <f>IF(ISBLANK(E99),"",IFERROR(VLOOKUP(E99,[1]REgaReportesMultiples!$A$2:$M$350,9,FALSE),""))</f>
        <v/>
      </c>
      <c r="I99" s="40" t="str">
        <f>IF(ISBLANK(E99),IF(ISBLANK(Q99),"","SI"),IF(K99&lt;&gt;"",IF(K99&gt;0,"SI",""),""))</f>
        <v>SI</v>
      </c>
      <c r="J99" s="44">
        <f>IF(ISBLANK(E99),"",IFERROR(VLOOKUP(E99,[2]REgaReportesMultiples!$A$2:$M$350,6,FALSE),""))</f>
        <v>1578880</v>
      </c>
      <c r="K99" s="44">
        <f>IF(ISBLANK(E99),"",IFERROR(VLOOKUP(E99,[2]REgaReportesMultiples!$A$2:$M$350,9,FALSE),""))</f>
        <v>1570699.55</v>
      </c>
      <c r="L99" s="40" t="str">
        <f>IF(ISBLANK(E99),IF(ISBLANK(Q99),"","SI"),IF(M99&lt;&gt;"",IF(M99&gt;0,"SI",""),""))</f>
        <v>SI</v>
      </c>
      <c r="M99" s="44">
        <f>IF(ISBLANK(E99),"",IF(ISERROR(VLOOKUP(E99,[3]REgaReportesMultiples!$A$2:$M$350,4,FALSE)),"",VLOOKUP(E99,[3]REgaReportesMultiples!$A$2:$M$350,4,FALSE)))</f>
        <v>2246090</v>
      </c>
      <c r="N99" s="52" t="s">
        <v>382</v>
      </c>
      <c r="O99" s="22"/>
      <c r="P99" s="22"/>
      <c r="Q99" s="22"/>
    </row>
    <row r="100" spans="1:17" ht="25.5" x14ac:dyDescent="0.2">
      <c r="A100" s="41" t="s">
        <v>107</v>
      </c>
      <c r="B100" s="23" t="s">
        <v>121</v>
      </c>
      <c r="C100" s="24" t="s">
        <v>364</v>
      </c>
      <c r="D100" s="36" t="s">
        <v>131</v>
      </c>
      <c r="E100" s="62" t="s">
        <v>257</v>
      </c>
      <c r="F100" s="51" t="str">
        <f>IF(ISBLANK(E100),IF(ISBLANK(Q100),"","SI"),IF(G100&lt;&gt;"",IF(G100&gt;0,"SI",""),""))</f>
        <v/>
      </c>
      <c r="G100" s="52" t="str">
        <f>IF(ISBLANK(E100),"",IFERROR(VLOOKUP(E100,[1]REgaReportesMultiples!$A$2:$M$350,6,FALSE),""))</f>
        <v/>
      </c>
      <c r="H100" s="52" t="str">
        <f>IF(ISBLANK(E100),"",IFERROR(VLOOKUP(E100,[1]REgaReportesMultiples!$A$2:$M$350,9,FALSE),""))</f>
        <v/>
      </c>
      <c r="I100" s="40" t="str">
        <f>IF(ISBLANK(E100),IF(ISBLANK(Q100),"","SI"),IF(K100&lt;&gt;"",IF(K100&gt;0,"SI",""),""))</f>
        <v/>
      </c>
      <c r="J100" s="44">
        <f>IF(ISBLANK(E100),"",IFERROR(VLOOKUP(E100,[2]REgaReportesMultiples!$A$2:$M$350,6,FALSE),""))</f>
        <v>0</v>
      </c>
      <c r="K100" s="44">
        <f>IF(ISBLANK(E100),"",IFERROR(VLOOKUP(E100,[2]REgaReportesMultiples!$A$2:$M$350,9,FALSE),""))</f>
        <v>0</v>
      </c>
      <c r="L100" s="40" t="str">
        <f>IF(ISBLANK(E100),IF(ISBLANK(Q100),"","SI"),IF(M100&lt;&gt;"",IF(M100&gt;0,"SI",""),""))</f>
        <v>SI</v>
      </c>
      <c r="M100" s="44">
        <f>IF(ISBLANK(E100),"",IF(ISERROR(VLOOKUP(E100,[3]REgaReportesMultiples!$A$2:$M$350,4,FALSE)),"",VLOOKUP(E100,[3]REgaReportesMultiples!$A$2:$M$350,4,FALSE)))</f>
        <v>6226792</v>
      </c>
      <c r="N100" s="52" t="s">
        <v>382</v>
      </c>
      <c r="O100" s="22"/>
      <c r="P100" s="22"/>
      <c r="Q100" s="22"/>
    </row>
    <row r="101" spans="1:17" ht="25.5" x14ac:dyDescent="0.2">
      <c r="A101" s="41" t="s">
        <v>107</v>
      </c>
      <c r="B101" s="23" t="s">
        <v>121</v>
      </c>
      <c r="C101" s="24" t="s">
        <v>364</v>
      </c>
      <c r="D101" s="36" t="s">
        <v>131</v>
      </c>
      <c r="E101" s="62" t="s">
        <v>258</v>
      </c>
      <c r="F101" s="51" t="str">
        <f>IF(ISBLANK(E101),IF(ISBLANK(Q101),"","SI"),IF(G101&lt;&gt;"",IF(G101&gt;0,"SI",""),""))</f>
        <v/>
      </c>
      <c r="G101" s="52" t="str">
        <f>IF(ISBLANK(E101),"",IFERROR(VLOOKUP(E101,[1]REgaReportesMultiples!$A$2:$M$350,6,FALSE),""))</f>
        <v/>
      </c>
      <c r="H101" s="52" t="str">
        <f>IF(ISBLANK(E101),"",IFERROR(VLOOKUP(E101,[1]REgaReportesMultiples!$A$2:$M$350,9,FALSE),""))</f>
        <v/>
      </c>
      <c r="I101" s="40" t="str">
        <f>IF(ISBLANK(E101),IF(ISBLANK(Q101),"","SI"),IF(K101&lt;&gt;"",IF(K101&gt;0,"SI",""),""))</f>
        <v>SI</v>
      </c>
      <c r="J101" s="44">
        <f>IF(ISBLANK(E101),"",IFERROR(VLOOKUP(E101,[2]REgaReportesMultiples!$A$2:$M$350,6,FALSE),""))</f>
        <v>1358362</v>
      </c>
      <c r="K101" s="44">
        <f>IF(ISBLANK(E101),"",IFERROR(VLOOKUP(E101,[2]REgaReportesMultiples!$A$2:$M$350,9,FALSE),""))</f>
        <v>1350207.53</v>
      </c>
      <c r="L101" s="40" t="str">
        <f>IF(ISBLANK(E101),IF(ISBLANK(Q101),"","SI"),IF(M101&lt;&gt;"",IF(M101&gt;0,"SI",""),""))</f>
        <v>SI</v>
      </c>
      <c r="M101" s="44">
        <f>IF(ISBLANK(E101),"",IF(ISERROR(VLOOKUP(E101,[3]REgaReportesMultiples!$A$2:$M$350,4,FALSE)),"",VLOOKUP(E101,[3]REgaReportesMultiples!$A$2:$M$350,4,FALSE)))</f>
        <v>1544669</v>
      </c>
      <c r="N101" s="52" t="s">
        <v>382</v>
      </c>
      <c r="O101" s="22"/>
      <c r="P101" s="22"/>
      <c r="Q101" s="22"/>
    </row>
    <row r="102" spans="1:17" ht="25.5" x14ac:dyDescent="0.2">
      <c r="A102" s="41" t="s">
        <v>107</v>
      </c>
      <c r="B102" s="23" t="s">
        <v>121</v>
      </c>
      <c r="C102" s="24" t="s">
        <v>364</v>
      </c>
      <c r="D102" s="36" t="s">
        <v>131</v>
      </c>
      <c r="E102" s="62" t="s">
        <v>259</v>
      </c>
      <c r="F102" s="51" t="str">
        <f>IF(ISBLANK(E102),IF(ISBLANK(Q102),"","SI"),IF(G102&lt;&gt;"",IF(G102&gt;0,"SI",""),""))</f>
        <v/>
      </c>
      <c r="G102" s="52" t="str">
        <f>IF(ISBLANK(E102),"",IFERROR(VLOOKUP(E102,[1]REgaReportesMultiples!$A$2:$M$350,6,FALSE),""))</f>
        <v/>
      </c>
      <c r="H102" s="52" t="str">
        <f>IF(ISBLANK(E102),"",IFERROR(VLOOKUP(E102,[1]REgaReportesMultiples!$A$2:$M$350,9,FALSE),""))</f>
        <v/>
      </c>
      <c r="I102" s="40" t="str">
        <f>IF(ISBLANK(E102),IF(ISBLANK(Q102),"","SI"),IF(K102&lt;&gt;"",IF(K102&gt;0,"SI",""),""))</f>
        <v>SI</v>
      </c>
      <c r="J102" s="44">
        <f>IF(ISBLANK(E102),"",IFERROR(VLOOKUP(E102,[2]REgaReportesMultiples!$A$2:$M$350,6,FALSE),""))</f>
        <v>1230436</v>
      </c>
      <c r="K102" s="44">
        <f>IF(ISBLANK(E102),"",IFERROR(VLOOKUP(E102,[2]REgaReportesMultiples!$A$2:$M$350,9,FALSE),""))</f>
        <v>1043334.59</v>
      </c>
      <c r="L102" s="40" t="str">
        <f>IF(ISBLANK(E102),IF(ISBLANK(Q102),"","SI"),IF(M102&lt;&gt;"",IF(M102&gt;0,"SI",""),""))</f>
        <v>SI</v>
      </c>
      <c r="M102" s="44">
        <f>IF(ISBLANK(E102),"",IF(ISERROR(VLOOKUP(E102,[3]REgaReportesMultiples!$A$2:$M$350,4,FALSE)),"",VLOOKUP(E102,[3]REgaReportesMultiples!$A$2:$M$350,4,FALSE)))</f>
        <v>887651</v>
      </c>
      <c r="N102" s="52" t="s">
        <v>382</v>
      </c>
      <c r="O102" s="22"/>
      <c r="P102" s="22"/>
      <c r="Q102" s="22"/>
    </row>
    <row r="103" spans="1:17" ht="25.5" x14ac:dyDescent="0.2">
      <c r="A103" s="41" t="s">
        <v>107</v>
      </c>
      <c r="B103" s="23" t="s">
        <v>121</v>
      </c>
      <c r="C103" s="24" t="s">
        <v>364</v>
      </c>
      <c r="D103" s="36" t="s">
        <v>131</v>
      </c>
      <c r="E103" s="62" t="s">
        <v>260</v>
      </c>
      <c r="F103" s="51" t="str">
        <f>IF(ISBLANK(E103),IF(ISBLANK(Q103),"","SI"),IF(G103&lt;&gt;"",IF(G103&gt;0,"SI",""),""))</f>
        <v/>
      </c>
      <c r="G103" s="52" t="str">
        <f>IF(ISBLANK(E103),"",IFERROR(VLOOKUP(E103,[1]REgaReportesMultiples!$A$2:$M$350,6,FALSE),""))</f>
        <v/>
      </c>
      <c r="H103" s="52" t="str">
        <f>IF(ISBLANK(E103),"",IFERROR(VLOOKUP(E103,[1]REgaReportesMultiples!$A$2:$M$350,9,FALSE),""))</f>
        <v/>
      </c>
      <c r="I103" s="40" t="str">
        <f>IF(ISBLANK(E103),IF(ISBLANK(Q103),"","SI"),IF(K103&lt;&gt;"",IF(K103&gt;0,"SI",""),""))</f>
        <v>SI</v>
      </c>
      <c r="J103" s="44">
        <f>IF(ISBLANK(E103),"",IFERROR(VLOOKUP(E103,[2]REgaReportesMultiples!$A$2:$M$350,6,FALSE),""))</f>
        <v>1211133</v>
      </c>
      <c r="K103" s="44">
        <f>IF(ISBLANK(E103),"",IFERROR(VLOOKUP(E103,[2]REgaReportesMultiples!$A$2:$M$350,9,FALSE),""))</f>
        <v>650000</v>
      </c>
      <c r="L103" s="40" t="str">
        <f>IF(ISBLANK(E103),IF(ISBLANK(Q103),"","SI"),IF(M103&lt;&gt;"",IF(M103&gt;0,"SI",""),""))</f>
        <v>SI</v>
      </c>
      <c r="M103" s="44">
        <f>IF(ISBLANK(E103),"",IF(ISERROR(VLOOKUP(E103,[3]REgaReportesMultiples!$A$2:$M$350,4,FALSE)),"",VLOOKUP(E103,[3]REgaReportesMultiples!$A$2:$M$350,4,FALSE)))</f>
        <v>3353414</v>
      </c>
      <c r="N103" s="52" t="s">
        <v>382</v>
      </c>
      <c r="O103" s="22"/>
      <c r="P103" s="22"/>
      <c r="Q103" s="22"/>
    </row>
    <row r="104" spans="1:17" ht="25.5" x14ac:dyDescent="0.2">
      <c r="A104" s="41" t="s">
        <v>107</v>
      </c>
      <c r="B104" s="23" t="s">
        <v>121</v>
      </c>
      <c r="C104" s="24" t="s">
        <v>364</v>
      </c>
      <c r="D104" s="36" t="s">
        <v>131</v>
      </c>
      <c r="E104" s="62" t="s">
        <v>261</v>
      </c>
      <c r="F104" s="51" t="str">
        <f>IF(ISBLANK(E104),IF(ISBLANK(Q104),"","SI"),IF(G104&lt;&gt;"",IF(G104&gt;0,"SI",""),""))</f>
        <v/>
      </c>
      <c r="G104" s="52" t="str">
        <f>IF(ISBLANK(E104),"",IFERROR(VLOOKUP(E104,[1]REgaReportesMultiples!$A$2:$M$350,6,FALSE),""))</f>
        <v/>
      </c>
      <c r="H104" s="52" t="str">
        <f>IF(ISBLANK(E104),"",IFERROR(VLOOKUP(E104,[1]REgaReportesMultiples!$A$2:$M$350,9,FALSE),""))</f>
        <v/>
      </c>
      <c r="I104" s="40" t="str">
        <f>IF(ISBLANK(E104),IF(ISBLANK(Q104),"","SI"),IF(K104&lt;&gt;"",IF(K104&gt;0,"SI",""),""))</f>
        <v>SI</v>
      </c>
      <c r="J104" s="44">
        <f>IF(ISBLANK(E104),"",IFERROR(VLOOKUP(E104,[2]REgaReportesMultiples!$A$2:$M$350,6,FALSE),""))</f>
        <v>2029218</v>
      </c>
      <c r="K104" s="44">
        <f>IF(ISBLANK(E104),"",IFERROR(VLOOKUP(E104,[2]REgaReportesMultiples!$A$2:$M$350,9,FALSE),""))</f>
        <v>2023220.98</v>
      </c>
      <c r="L104" s="40" t="str">
        <f>IF(ISBLANK(E104),IF(ISBLANK(Q104),"","SI"),IF(M104&lt;&gt;"",IF(M104&gt;0,"SI",""),""))</f>
        <v>SI</v>
      </c>
      <c r="M104" s="44">
        <f>IF(ISBLANK(E104),"",IF(ISERROR(VLOOKUP(E104,[3]REgaReportesMultiples!$A$2:$M$350,4,FALSE)),"",VLOOKUP(E104,[3]REgaReportesMultiples!$A$2:$M$350,4,FALSE)))</f>
        <v>1725549</v>
      </c>
      <c r="N104" s="52" t="s">
        <v>382</v>
      </c>
      <c r="O104" s="22"/>
      <c r="P104" s="22"/>
      <c r="Q104" s="22"/>
    </row>
    <row r="105" spans="1:17" ht="25.5" x14ac:dyDescent="0.2">
      <c r="A105" s="41" t="s">
        <v>107</v>
      </c>
      <c r="B105" s="23" t="s">
        <v>121</v>
      </c>
      <c r="C105" s="24" t="s">
        <v>364</v>
      </c>
      <c r="D105" s="36" t="s">
        <v>131</v>
      </c>
      <c r="E105" s="62" t="s">
        <v>262</v>
      </c>
      <c r="F105" s="51" t="str">
        <f>IF(ISBLANK(E105),IF(ISBLANK(Q105),"","SI"),IF(G105&lt;&gt;"",IF(G105&gt;0,"SI",""),""))</f>
        <v/>
      </c>
      <c r="G105" s="52" t="str">
        <f>IF(ISBLANK(E105),"",IFERROR(VLOOKUP(E105,[1]REgaReportesMultiples!$A$2:$M$350,6,FALSE),""))</f>
        <v/>
      </c>
      <c r="H105" s="52" t="str">
        <f>IF(ISBLANK(E105),"",IFERROR(VLOOKUP(E105,[1]REgaReportesMultiples!$A$2:$M$350,9,FALSE),""))</f>
        <v/>
      </c>
      <c r="I105" s="40" t="str">
        <f>IF(ISBLANK(E105),IF(ISBLANK(Q105),"","SI"),IF(K105&lt;&gt;"",IF(K105&gt;0,"SI",""),""))</f>
        <v>SI</v>
      </c>
      <c r="J105" s="44">
        <f>IF(ISBLANK(E105),"",IFERROR(VLOOKUP(E105,[2]REgaReportesMultiples!$A$2:$M$350,6,FALSE),""))</f>
        <v>956132</v>
      </c>
      <c r="K105" s="44">
        <f>IF(ISBLANK(E105),"",IFERROR(VLOOKUP(E105,[2]REgaReportesMultiples!$A$2:$M$350,9,FALSE),""))</f>
        <v>931790.82</v>
      </c>
      <c r="L105" s="40" t="str">
        <f>IF(ISBLANK(E105),IF(ISBLANK(Q105),"","SI"),IF(M105&lt;&gt;"",IF(M105&gt;0,"SI",""),""))</f>
        <v>SI</v>
      </c>
      <c r="M105" s="44">
        <f>IF(ISBLANK(E105),"",IF(ISERROR(VLOOKUP(E105,[3]REgaReportesMultiples!$A$2:$M$350,4,FALSE)),"",VLOOKUP(E105,[3]REgaReportesMultiples!$A$2:$M$350,4,FALSE)))</f>
        <v>91272</v>
      </c>
      <c r="N105" s="52" t="s">
        <v>382</v>
      </c>
      <c r="O105" s="22"/>
      <c r="P105" s="22"/>
      <c r="Q105" s="22"/>
    </row>
    <row r="106" spans="1:17" ht="25.5" x14ac:dyDescent="0.2">
      <c r="A106" s="41" t="s">
        <v>107</v>
      </c>
      <c r="B106" s="23" t="s">
        <v>121</v>
      </c>
      <c r="C106" s="24" t="s">
        <v>364</v>
      </c>
      <c r="D106" s="36" t="s">
        <v>131</v>
      </c>
      <c r="E106" s="62" t="s">
        <v>263</v>
      </c>
      <c r="F106" s="51" t="str">
        <f>IF(ISBLANK(E106),IF(ISBLANK(Q106),"","SI"),IF(G106&lt;&gt;"",IF(G106&gt;0,"SI",""),""))</f>
        <v/>
      </c>
      <c r="G106" s="52" t="str">
        <f>IF(ISBLANK(E106),"",IFERROR(VLOOKUP(E106,[1]REgaReportesMultiples!$A$2:$M$350,6,FALSE),""))</f>
        <v/>
      </c>
      <c r="H106" s="52" t="str">
        <f>IF(ISBLANK(E106),"",IFERROR(VLOOKUP(E106,[1]REgaReportesMultiples!$A$2:$M$350,9,FALSE),""))</f>
        <v/>
      </c>
      <c r="I106" s="40" t="str">
        <f>IF(ISBLANK(E106),IF(ISBLANK(Q106),"","SI"),IF(K106&lt;&gt;"",IF(K106&gt;0,"SI",""),""))</f>
        <v>SI</v>
      </c>
      <c r="J106" s="44">
        <f>IF(ISBLANK(E106),"",IFERROR(VLOOKUP(E106,[2]REgaReportesMultiples!$A$2:$M$350,6,FALSE),""))</f>
        <v>109402.79</v>
      </c>
      <c r="K106" s="44">
        <f>IF(ISBLANK(E106),"",IFERROR(VLOOKUP(E106,[2]REgaReportesMultiples!$A$2:$M$350,9,FALSE),""))</f>
        <v>109402.79</v>
      </c>
      <c r="L106" s="40" t="str">
        <f>IF(ISBLANK(E106),IF(ISBLANK(Q106),"","SI"),IF(M106&lt;&gt;"",IF(M106&gt;0,"SI",""),""))</f>
        <v>SI</v>
      </c>
      <c r="M106" s="44">
        <f>IF(ISBLANK(E106),"",IF(ISERROR(VLOOKUP(E106,[3]REgaReportesMultiples!$A$2:$M$350,4,FALSE)),"",VLOOKUP(E106,[3]REgaReportesMultiples!$A$2:$M$350,4,FALSE)))</f>
        <v>1000</v>
      </c>
      <c r="N106" s="52" t="s">
        <v>382</v>
      </c>
      <c r="O106" s="22"/>
      <c r="P106" s="22"/>
      <c r="Q106" s="22"/>
    </row>
    <row r="107" spans="1:17" ht="25.5" x14ac:dyDescent="0.2">
      <c r="A107" s="41" t="s">
        <v>107</v>
      </c>
      <c r="B107" s="23" t="s">
        <v>121</v>
      </c>
      <c r="C107" s="24" t="s">
        <v>364</v>
      </c>
      <c r="D107" s="36" t="s">
        <v>131</v>
      </c>
      <c r="E107" s="62" t="s">
        <v>264</v>
      </c>
      <c r="F107" s="51" t="str">
        <f>IF(ISBLANK(E107),IF(ISBLANK(Q107),"","SI"),IF(G107&lt;&gt;"",IF(G107&gt;0,"SI",""),""))</f>
        <v/>
      </c>
      <c r="G107" s="52" t="str">
        <f>IF(ISBLANK(E107),"",IFERROR(VLOOKUP(E107,[1]REgaReportesMultiples!$A$2:$M$350,6,FALSE),""))</f>
        <v/>
      </c>
      <c r="H107" s="52" t="str">
        <f>IF(ISBLANK(E107),"",IFERROR(VLOOKUP(E107,[1]REgaReportesMultiples!$A$2:$M$350,9,FALSE),""))</f>
        <v/>
      </c>
      <c r="I107" s="40" t="str">
        <f>IF(ISBLANK(E107),IF(ISBLANK(Q107),"","SI"),IF(K107&lt;&gt;"",IF(K107&gt;0,"SI",""),""))</f>
        <v/>
      </c>
      <c r="J107" s="44" t="str">
        <f>IF(ISBLANK(E107),"",IFERROR(VLOOKUP(E107,[2]REgaReportesMultiples!$A$2:$M$350,6,FALSE),""))</f>
        <v/>
      </c>
      <c r="K107" s="44" t="str">
        <f>IF(ISBLANK(E107),"",IFERROR(VLOOKUP(E107,[2]REgaReportesMultiples!$A$2:$M$350,9,FALSE),""))</f>
        <v/>
      </c>
      <c r="L107" s="40" t="str">
        <f>IF(ISBLANK(E107),IF(ISBLANK(Q107),"","SI"),IF(M107&lt;&gt;"",IF(M107&gt;0,"SI",""),""))</f>
        <v/>
      </c>
      <c r="M107" s="44">
        <f>IF(ISBLANK(E107),"",IF(ISERROR(VLOOKUP(E107,[3]REgaReportesMultiples!$A$2:$M$350,4,FALSE)),"",VLOOKUP(E107,[3]REgaReportesMultiples!$A$2:$M$350,4,FALSE)))</f>
        <v>0</v>
      </c>
      <c r="N107" s="52" t="s">
        <v>383</v>
      </c>
      <c r="O107" s="22"/>
      <c r="P107" s="22"/>
      <c r="Q107" s="22"/>
    </row>
    <row r="108" spans="1:17" ht="25.5" x14ac:dyDescent="0.2">
      <c r="A108" s="41" t="s">
        <v>107</v>
      </c>
      <c r="B108" s="23" t="s">
        <v>121</v>
      </c>
      <c r="C108" s="24" t="s">
        <v>288</v>
      </c>
      <c r="D108" s="28"/>
      <c r="E108" s="28"/>
      <c r="F108" s="51" t="str">
        <f>IF(ISBLANK(E108),IF(ISBLANK(Q108),"","SI"),IF(G108&lt;&gt;"",IF(G108&gt;0,"SI",""),""))</f>
        <v/>
      </c>
      <c r="G108" s="52" t="str">
        <f>IF(ISBLANK(E108),"",IFERROR(VLOOKUP(E108,[1]REgaReportesMultiples!$A$2:$M$350,6,FALSE),""))</f>
        <v/>
      </c>
      <c r="H108" s="52" t="str">
        <f>IF(ISBLANK(E108),"",IFERROR(VLOOKUP(E108,[1]REgaReportesMultiples!$A$2:$M$350,9,FALSE),""))</f>
        <v/>
      </c>
      <c r="I108" s="40" t="str">
        <f>IF(ISBLANK(E108),IF(ISBLANK(Q108),"","SI"),IF(K108&lt;&gt;"",IF(K108&gt;0,"SI",""),""))</f>
        <v/>
      </c>
      <c r="J108" s="44" t="str">
        <f>IF(ISBLANK(E108),"",IFERROR(VLOOKUP(E108,[2]REgaReportesMultiples!$A$2:$M$350,6,FALSE),""))</f>
        <v/>
      </c>
      <c r="K108" s="44" t="str">
        <f>IF(ISBLANK(E108),"",IFERROR(VLOOKUP(E108,[2]REgaReportesMultiples!$A$2:$M$350,9,FALSE),""))</f>
        <v/>
      </c>
      <c r="L108" s="40" t="str">
        <f>IF(ISBLANK(E108),IF(ISBLANK(Q108),"","SI"),IF(M108&lt;&gt;"",IF(M108&gt;0,"SI",""),""))</f>
        <v/>
      </c>
      <c r="M108" s="44" t="str">
        <f>IF(ISBLANK(E108),"",IF(ISERROR(VLOOKUP(E108,[3]REgaReportesMultiples!$A$2:$M$350,4,FALSE)),"",VLOOKUP(E108,[3]REgaReportesMultiples!$A$2:$M$350,4,FALSE)))</f>
        <v/>
      </c>
      <c r="N108" s="52" t="s">
        <v>383</v>
      </c>
      <c r="O108" s="22"/>
      <c r="P108" s="22"/>
      <c r="Q108" s="22"/>
    </row>
    <row r="109" spans="1:17" ht="25.5" x14ac:dyDescent="0.2">
      <c r="A109" s="41" t="s">
        <v>107</v>
      </c>
      <c r="B109" s="23" t="s">
        <v>121</v>
      </c>
      <c r="C109" s="24" t="s">
        <v>289</v>
      </c>
      <c r="D109" s="28"/>
      <c r="E109" s="28"/>
      <c r="F109" s="51" t="str">
        <f>IF(ISBLANK(E109),IF(ISBLANK(Q109),"","SI"),IF(G109&lt;&gt;"",IF(G109&gt;0,"SI",""),""))</f>
        <v/>
      </c>
      <c r="G109" s="52" t="str">
        <f>IF(ISBLANK(E109),"",IFERROR(VLOOKUP(E109,[1]REgaReportesMultiples!$A$2:$M$350,6,FALSE),""))</f>
        <v/>
      </c>
      <c r="H109" s="52" t="str">
        <f>IF(ISBLANK(E109),"",IFERROR(VLOOKUP(E109,[1]REgaReportesMultiples!$A$2:$M$350,9,FALSE),""))</f>
        <v/>
      </c>
      <c r="I109" s="40" t="str">
        <f>IF(ISBLANK(E109),IF(ISBLANK(Q109),"","SI"),IF(K109&lt;&gt;"",IF(K109&gt;0,"SI",""),""))</f>
        <v/>
      </c>
      <c r="J109" s="44" t="str">
        <f>IF(ISBLANK(E109),"",IFERROR(VLOOKUP(E109,[2]REgaReportesMultiples!$A$2:$M$350,6,FALSE),""))</f>
        <v/>
      </c>
      <c r="K109" s="44" t="str">
        <f>IF(ISBLANK(E109),"",IFERROR(VLOOKUP(E109,[2]REgaReportesMultiples!$A$2:$M$350,9,FALSE),""))</f>
        <v/>
      </c>
      <c r="L109" s="40" t="str">
        <f>IF(ISBLANK(E109),IF(ISBLANK(Q109),"","SI"),IF(M109&lt;&gt;"",IF(M109&gt;0,"SI",""),""))</f>
        <v/>
      </c>
      <c r="M109" s="44" t="str">
        <f>IF(ISBLANK(E109),"",IF(ISERROR(VLOOKUP(E109,[3]REgaReportesMultiples!$A$2:$M$350,4,FALSE)),"",VLOOKUP(E109,[3]REgaReportesMultiples!$A$2:$M$350,4,FALSE)))</f>
        <v/>
      </c>
      <c r="N109" s="52" t="s">
        <v>383</v>
      </c>
      <c r="O109" s="22"/>
      <c r="P109" s="22"/>
      <c r="Q109" s="22"/>
    </row>
    <row r="110" spans="1:17" ht="25.5" x14ac:dyDescent="0.2">
      <c r="A110" s="41" t="s">
        <v>107</v>
      </c>
      <c r="B110" s="23" t="s">
        <v>121</v>
      </c>
      <c r="C110" s="24" t="s">
        <v>290</v>
      </c>
      <c r="D110" s="28"/>
      <c r="E110" s="28"/>
      <c r="F110" s="51" t="str">
        <f>IF(ISBLANK(E110),IF(ISBLANK(Q110),"","SI"),IF(G110&lt;&gt;"",IF(G110&gt;0,"SI",""),""))</f>
        <v/>
      </c>
      <c r="G110" s="52" t="str">
        <f>IF(ISBLANK(E110),"",IFERROR(VLOOKUP(E110,[1]REgaReportesMultiples!$A$2:$M$350,6,FALSE),""))</f>
        <v/>
      </c>
      <c r="H110" s="52" t="str">
        <f>IF(ISBLANK(E110),"",IFERROR(VLOOKUP(E110,[1]REgaReportesMultiples!$A$2:$M$350,9,FALSE),""))</f>
        <v/>
      </c>
      <c r="I110" s="40" t="str">
        <f>IF(ISBLANK(E110),IF(ISBLANK(Q110),"","SI"),IF(K110&lt;&gt;"",IF(K110&gt;0,"SI",""),""))</f>
        <v/>
      </c>
      <c r="J110" s="44" t="str">
        <f>IF(ISBLANK(E110),"",IFERROR(VLOOKUP(E110,[2]REgaReportesMultiples!$A$2:$M$350,6,FALSE),""))</f>
        <v/>
      </c>
      <c r="K110" s="44" t="str">
        <f>IF(ISBLANK(E110),"",IFERROR(VLOOKUP(E110,[2]REgaReportesMultiples!$A$2:$M$350,9,FALSE),""))</f>
        <v/>
      </c>
      <c r="L110" s="40" t="str">
        <f>IF(ISBLANK(E110),IF(ISBLANK(Q110),"","SI"),IF(M110&lt;&gt;"",IF(M110&gt;0,"SI",""),""))</f>
        <v/>
      </c>
      <c r="M110" s="44" t="str">
        <f>IF(ISBLANK(E110),"",IF(ISERROR(VLOOKUP(E110,[3]REgaReportesMultiples!$A$2:$M$350,4,FALSE)),"",VLOOKUP(E110,[3]REgaReportesMultiples!$A$2:$M$350,4,FALSE)))</f>
        <v/>
      </c>
      <c r="N110" s="52" t="s">
        <v>383</v>
      </c>
      <c r="O110" s="22"/>
      <c r="P110" s="22"/>
      <c r="Q110" s="22"/>
    </row>
    <row r="111" spans="1:17" ht="51" x14ac:dyDescent="0.2">
      <c r="A111" s="41" t="s">
        <v>107</v>
      </c>
      <c r="B111" s="23" t="s">
        <v>121</v>
      </c>
      <c r="C111" s="24" t="s">
        <v>365</v>
      </c>
      <c r="D111" s="28"/>
      <c r="E111" s="28"/>
      <c r="F111" s="51" t="str">
        <f>IF(ISBLANK(E111),IF(ISBLANK(Q111),"","SI"),IF(G111&lt;&gt;"",IF(G111&gt;0,"SI",""),""))</f>
        <v/>
      </c>
      <c r="G111" s="52" t="str">
        <f>IF(ISBLANK(E111),"",IFERROR(VLOOKUP(E111,[1]REgaReportesMultiples!$A$2:$M$350,6,FALSE),""))</f>
        <v/>
      </c>
      <c r="H111" s="52" t="str">
        <f>IF(ISBLANK(E111),"",IFERROR(VLOOKUP(E111,[1]REgaReportesMultiples!$A$2:$M$350,9,FALSE),""))</f>
        <v/>
      </c>
      <c r="I111" s="40" t="str">
        <f>IF(ISBLANK(E111),IF(ISBLANK(Q111),"","SI"),IF(K111&lt;&gt;"",IF(K111&gt;0,"SI",""),""))</f>
        <v/>
      </c>
      <c r="J111" s="44" t="str">
        <f>IF(ISBLANK(E111),"",IFERROR(VLOOKUP(E111,[2]REgaReportesMultiples!$A$2:$M$350,6,FALSE),""))</f>
        <v/>
      </c>
      <c r="K111" s="44" t="str">
        <f>IF(ISBLANK(E111),"",IFERROR(VLOOKUP(E111,[2]REgaReportesMultiples!$A$2:$M$350,9,FALSE),""))</f>
        <v/>
      </c>
      <c r="L111" s="40" t="str">
        <f>IF(ISBLANK(E111),IF(ISBLANK(Q111),"","SI"),IF(M111&lt;&gt;"",IF(M111&gt;0,"SI",""),""))</f>
        <v/>
      </c>
      <c r="M111" s="44" t="str">
        <f>IF(ISBLANK(E111),"",IF(ISERROR(VLOOKUP(E111,[3]REgaReportesMultiples!$A$2:$M$350,4,FALSE)),"",VLOOKUP(E111,[3]REgaReportesMultiples!$A$2:$M$350,4,FALSE)))</f>
        <v/>
      </c>
      <c r="N111" s="52" t="s">
        <v>383</v>
      </c>
      <c r="O111" s="22"/>
      <c r="P111" s="22"/>
      <c r="Q111" s="22"/>
    </row>
    <row r="112" spans="1:17" ht="25.5" x14ac:dyDescent="0.2">
      <c r="A112" s="41" t="s">
        <v>107</v>
      </c>
      <c r="B112" s="23" t="s">
        <v>121</v>
      </c>
      <c r="C112" s="24" t="s">
        <v>291</v>
      </c>
      <c r="D112" s="28"/>
      <c r="E112" s="28"/>
      <c r="F112" s="51" t="str">
        <f>IF(ISBLANK(E112),IF(ISBLANK(Q112),"","SI"),IF(G112&lt;&gt;"",IF(G112&gt;0,"SI",""),""))</f>
        <v/>
      </c>
      <c r="G112" s="52" t="str">
        <f>IF(ISBLANK(E112),"",IFERROR(VLOOKUP(E112,[1]REgaReportesMultiples!$A$2:$M$350,6,FALSE),""))</f>
        <v/>
      </c>
      <c r="H112" s="52" t="str">
        <f>IF(ISBLANK(E112),"",IFERROR(VLOOKUP(E112,[1]REgaReportesMultiples!$A$2:$M$350,9,FALSE),""))</f>
        <v/>
      </c>
      <c r="I112" s="40" t="str">
        <f>IF(ISBLANK(E112),IF(ISBLANK(Q112),"","SI"),IF(K112&lt;&gt;"",IF(K112&gt;0,"SI",""),""))</f>
        <v/>
      </c>
      <c r="J112" s="44" t="str">
        <f>IF(ISBLANK(E112),"",IFERROR(VLOOKUP(E112,[2]REgaReportesMultiples!$A$2:$M$350,6,FALSE),""))</f>
        <v/>
      </c>
      <c r="K112" s="44" t="str">
        <f>IF(ISBLANK(E112),"",IFERROR(VLOOKUP(E112,[2]REgaReportesMultiples!$A$2:$M$350,9,FALSE),""))</f>
        <v/>
      </c>
      <c r="L112" s="40" t="str">
        <f>IF(ISBLANK(E112),IF(ISBLANK(Q112),"","SI"),IF(M112&lt;&gt;"",IF(M112&gt;0,"SI",""),""))</f>
        <v/>
      </c>
      <c r="M112" s="44" t="str">
        <f>IF(ISBLANK(E112),"",IF(ISERROR(VLOOKUP(E112,[3]REgaReportesMultiples!$A$2:$M$350,4,FALSE)),"",VLOOKUP(E112,[3]REgaReportesMultiples!$A$2:$M$350,4,FALSE)))</f>
        <v/>
      </c>
      <c r="N112" s="52" t="s">
        <v>383</v>
      </c>
      <c r="O112" s="22"/>
      <c r="P112" s="22"/>
      <c r="Q112" s="22"/>
    </row>
    <row r="113" spans="1:17" s="45" customFormat="1" ht="38.25" x14ac:dyDescent="0.2">
      <c r="A113" s="41" t="s">
        <v>107</v>
      </c>
      <c r="B113" s="41" t="s">
        <v>122</v>
      </c>
      <c r="C113" s="42" t="s">
        <v>292</v>
      </c>
      <c r="D113" s="43"/>
      <c r="E113" s="43"/>
      <c r="F113" s="51" t="str">
        <f>IF(ISBLANK(E113),IF(ISBLANK(Q113),"","SI"),IF(G113&lt;&gt;"",IF(G113&gt;0,"SI",""),""))</f>
        <v>SI</v>
      </c>
      <c r="G113" s="52" t="str">
        <f>IF(ISBLANK(E113),"",IFERROR(VLOOKUP(E113,[1]REgaReportesMultiples!$A$2:$M$350,6,FALSE),""))</f>
        <v/>
      </c>
      <c r="H113" s="52" t="str">
        <f>IF(ISBLANK(E113),"",IFERROR(VLOOKUP(E113,[1]REgaReportesMultiples!$A$2:$M$350,9,FALSE),""))</f>
        <v/>
      </c>
      <c r="I113" s="40" t="str">
        <f>IF(ISBLANK(E113),IF(ISBLANK(Q113),"","SI"),IF(K113&lt;&gt;"",IF(K113&gt;0,"SI",""),""))</f>
        <v>SI</v>
      </c>
      <c r="J113" s="44" t="str">
        <f>IF(ISBLANK(E113),"",IFERROR(VLOOKUP(E113,[2]REgaReportesMultiples!$A$2:$M$350,6,FALSE),""))</f>
        <v/>
      </c>
      <c r="K113" s="44" t="str">
        <f>IF(ISBLANK(E113),"",IFERROR(VLOOKUP(E113,[2]REgaReportesMultiples!$A$2:$M$350,9,FALSE),""))</f>
        <v/>
      </c>
      <c r="L113" s="40" t="str">
        <f>IF(ISBLANK(E113),IF(ISBLANK(Q113),"","SI"),IF(M113&lt;&gt;"",IF(M113&gt;0,"SI",""),""))</f>
        <v>SI</v>
      </c>
      <c r="M113" s="44" t="str">
        <f>IF(ISBLANK(E113),"",IF(ISERROR(VLOOKUP(E113,[3]REgaReportesMultiples!$A$2:$M$350,4,FALSE)),"",VLOOKUP(E113,[3]REgaReportesMultiples!$A$2:$M$350,4,FALSE)))</f>
        <v/>
      </c>
      <c r="N113" s="52" t="s">
        <v>383</v>
      </c>
      <c r="O113" s="40"/>
      <c r="P113" s="40"/>
      <c r="Q113" s="40" t="s">
        <v>171</v>
      </c>
    </row>
    <row r="114" spans="1:17" s="45" customFormat="1" ht="38.25" x14ac:dyDescent="0.2">
      <c r="A114" s="41" t="s">
        <v>107</v>
      </c>
      <c r="B114" s="41" t="s">
        <v>122</v>
      </c>
      <c r="C114" s="42" t="s">
        <v>293</v>
      </c>
      <c r="D114" s="43"/>
      <c r="E114" s="43" t="s">
        <v>168</v>
      </c>
      <c r="F114" s="51" t="str">
        <f>IF(ISBLANK(E114),IF(ISBLANK(Q114),"","SI"),IF(G114&lt;&gt;"",IF(G114&gt;0,"SI",""),""))</f>
        <v/>
      </c>
      <c r="G114" s="52">
        <f>IF(ISBLANK(E114),"",IFERROR(VLOOKUP(E114,[1]REgaReportesMultiples!$A$2:$M$350,6,FALSE),""))</f>
        <v>0</v>
      </c>
      <c r="H114" s="52">
        <f>IF(ISBLANK(E114),"",IFERROR(VLOOKUP(E114,[1]REgaReportesMultiples!$A$2:$M$350,9,FALSE),""))</f>
        <v>0</v>
      </c>
      <c r="I114" s="40" t="str">
        <f>IF(ISBLANK(E114),IF(ISBLANK(Q114),"","SI"),IF(K114&lt;&gt;"",IF(K114&gt;0,"SI",""),""))</f>
        <v/>
      </c>
      <c r="J114" s="44">
        <f>IF(ISBLANK(E114),"",IFERROR(VLOOKUP(E114,[2]REgaReportesMultiples!$A$2:$M$350,6,FALSE),""))</f>
        <v>0</v>
      </c>
      <c r="K114" s="44">
        <f>IF(ISBLANK(E114),"",IFERROR(VLOOKUP(E114,[2]REgaReportesMultiples!$A$2:$M$350,9,FALSE),""))</f>
        <v>0</v>
      </c>
      <c r="L114" s="40" t="str">
        <f>IF(ISBLANK(E114),IF(ISBLANK(Q114),"","SI"),IF(M114&lt;&gt;"",IF(M114&gt;0,"SI",""),""))</f>
        <v/>
      </c>
      <c r="M114" s="44" t="str">
        <f>IF(ISBLANK(E114),"",IF(ISERROR(VLOOKUP(E114,[3]REgaReportesMultiples!$A$2:$M$350,4,FALSE)),"",VLOOKUP(E114,[3]REgaReportesMultiples!$A$2:$M$350,4,FALSE)))</f>
        <v/>
      </c>
      <c r="N114" s="52" t="s">
        <v>383</v>
      </c>
      <c r="O114" s="40"/>
      <c r="P114" s="40"/>
      <c r="Q114" s="40"/>
    </row>
    <row r="115" spans="1:17" s="45" customFormat="1" ht="38.25" x14ac:dyDescent="0.2">
      <c r="A115" s="41" t="s">
        <v>107</v>
      </c>
      <c r="B115" s="41" t="s">
        <v>122</v>
      </c>
      <c r="C115" s="42" t="s">
        <v>366</v>
      </c>
      <c r="D115" s="43"/>
      <c r="E115" s="43"/>
      <c r="F115" s="51" t="str">
        <f>IF(ISBLANK(E115),IF(ISBLANK(Q115),"","SI"),IF(G115&lt;&gt;"",IF(G115&gt;0,"SI",""),""))</f>
        <v/>
      </c>
      <c r="G115" s="52" t="str">
        <f>IF(ISBLANK(E115),"",IFERROR(VLOOKUP(E115,[1]REgaReportesMultiples!$A$2:$M$350,6,FALSE),""))</f>
        <v/>
      </c>
      <c r="H115" s="52" t="str">
        <f>IF(ISBLANK(E115),"",IFERROR(VLOOKUP(E115,[1]REgaReportesMultiples!$A$2:$M$350,9,FALSE),""))</f>
        <v/>
      </c>
      <c r="I115" s="40" t="str">
        <f>IF(ISBLANK(E115),IF(ISBLANK(Q115),"","SI"),IF(K115&lt;&gt;"",IF(K115&gt;0,"SI",""),""))</f>
        <v/>
      </c>
      <c r="J115" s="44" t="str">
        <f>IF(ISBLANK(E115),"",IFERROR(VLOOKUP(E115,[2]REgaReportesMultiples!$A$2:$M$350,6,FALSE),""))</f>
        <v/>
      </c>
      <c r="K115" s="44" t="str">
        <f>IF(ISBLANK(E115),"",IFERROR(VLOOKUP(E115,[2]REgaReportesMultiples!$A$2:$M$350,9,FALSE),""))</f>
        <v/>
      </c>
      <c r="L115" s="40" t="str">
        <f>IF(ISBLANK(E115),IF(ISBLANK(Q115),"","SI"),IF(M115&lt;&gt;"",IF(M115&gt;0,"SI",""),""))</f>
        <v/>
      </c>
      <c r="M115" s="44" t="str">
        <f>IF(ISBLANK(E115),"",IF(ISERROR(VLOOKUP(E115,[3]REgaReportesMultiples!$A$2:$M$350,4,FALSE)),"",VLOOKUP(E115,[3]REgaReportesMultiples!$A$2:$M$350,4,FALSE)))</f>
        <v/>
      </c>
      <c r="N115" s="52" t="s">
        <v>383</v>
      </c>
      <c r="O115" s="40"/>
      <c r="P115" s="40"/>
      <c r="Q115" s="40"/>
    </row>
    <row r="116" spans="1:17" s="45" customFormat="1" ht="38.25" x14ac:dyDescent="0.2">
      <c r="A116" s="41" t="s">
        <v>107</v>
      </c>
      <c r="B116" s="41" t="s">
        <v>122</v>
      </c>
      <c r="C116" s="42" t="s">
        <v>294</v>
      </c>
      <c r="D116" s="43"/>
      <c r="E116" s="43"/>
      <c r="F116" s="51" t="str">
        <f>IF(ISBLANK(E116),IF(ISBLANK(Q116),"","SI"),IF(G116&lt;&gt;"",IF(G116&gt;0,"SI",""),""))</f>
        <v/>
      </c>
      <c r="G116" s="52" t="str">
        <f>IF(ISBLANK(E116),"",IFERROR(VLOOKUP(E116,[1]REgaReportesMultiples!$A$2:$M$350,6,FALSE),""))</f>
        <v/>
      </c>
      <c r="H116" s="52" t="str">
        <f>IF(ISBLANK(E116),"",IFERROR(VLOOKUP(E116,[1]REgaReportesMultiples!$A$2:$M$350,9,FALSE),""))</f>
        <v/>
      </c>
      <c r="I116" s="40" t="str">
        <f>IF(ISBLANK(E116),IF(ISBLANK(Q116),"","SI"),IF(K116&lt;&gt;"",IF(K116&gt;0,"SI",""),""))</f>
        <v/>
      </c>
      <c r="J116" s="44" t="str">
        <f>IF(ISBLANK(E116),"",IFERROR(VLOOKUP(E116,[2]REgaReportesMultiples!$A$2:$M$350,6,FALSE),""))</f>
        <v/>
      </c>
      <c r="K116" s="44" t="str">
        <f>IF(ISBLANK(E116),"",IFERROR(VLOOKUP(E116,[2]REgaReportesMultiples!$A$2:$M$350,9,FALSE),""))</f>
        <v/>
      </c>
      <c r="L116" s="40" t="str">
        <f>IF(ISBLANK(E116),IF(ISBLANK(Q116),"","SI"),IF(M116&lt;&gt;"",IF(M116&gt;0,"SI",""),""))</f>
        <v/>
      </c>
      <c r="M116" s="44" t="str">
        <f>IF(ISBLANK(E116),"",IF(ISERROR(VLOOKUP(E116,[3]REgaReportesMultiples!$A$2:$M$350,4,FALSE)),"",VLOOKUP(E116,[3]REgaReportesMultiples!$A$2:$M$350,4,FALSE)))</f>
        <v/>
      </c>
      <c r="N116" s="52" t="s">
        <v>383</v>
      </c>
      <c r="O116" s="40"/>
      <c r="P116" s="40"/>
      <c r="Q116" s="40"/>
    </row>
    <row r="117" spans="1:17" s="45" customFormat="1" ht="38.25" x14ac:dyDescent="0.2">
      <c r="A117" s="41" t="s">
        <v>107</v>
      </c>
      <c r="B117" s="41" t="s">
        <v>122</v>
      </c>
      <c r="C117" s="42" t="s">
        <v>295</v>
      </c>
      <c r="D117" s="36" t="s">
        <v>131</v>
      </c>
      <c r="E117" s="43"/>
      <c r="F117" s="51" t="str">
        <f>IF(ISBLANK(E117),IF(ISBLANK(Q117),"","SI"),IF(G117&lt;&gt;"",IF(G117&gt;0,"SI",""),""))</f>
        <v/>
      </c>
      <c r="G117" s="52" t="str">
        <f>IF(ISBLANK(E117),"",IFERROR(VLOOKUP(E117,[1]REgaReportesMultiples!$A$2:$M$350,6,FALSE),""))</f>
        <v/>
      </c>
      <c r="H117" s="52" t="str">
        <f>IF(ISBLANK(E117),"",IFERROR(VLOOKUP(E117,[1]REgaReportesMultiples!$A$2:$M$350,9,FALSE),""))</f>
        <v/>
      </c>
      <c r="I117" s="40" t="str">
        <f>IF(ISBLANK(E117),IF(ISBLANK(Q117),"","SI"),IF(K117&lt;&gt;"",IF(K117&gt;0,"SI",""),""))</f>
        <v/>
      </c>
      <c r="J117" s="44" t="str">
        <f>IF(ISBLANK(E117),"",IFERROR(VLOOKUP(E117,[2]REgaReportesMultiples!$A$2:$M$350,6,FALSE),""))</f>
        <v/>
      </c>
      <c r="K117" s="44" t="str">
        <f>IF(ISBLANK(E117),"",IFERROR(VLOOKUP(E117,[2]REgaReportesMultiples!$A$2:$M$350,9,FALSE),""))</f>
        <v/>
      </c>
      <c r="L117" s="40" t="str">
        <f>IF(ISBLANK(E117),IF(ISBLANK(Q117),"","SI"),IF(M117&lt;&gt;"",IF(M117&gt;0,"SI",""),""))</f>
        <v/>
      </c>
      <c r="M117" s="44" t="str">
        <f>IF(ISBLANK(E117),"",IF(ISERROR(VLOOKUP(E117,[3]REgaReportesMultiples!$A$2:$M$350,4,FALSE)),"",VLOOKUP(E117,[3]REgaReportesMultiples!$A$2:$M$350,4,FALSE)))</f>
        <v/>
      </c>
      <c r="N117" s="52" t="s">
        <v>383</v>
      </c>
      <c r="O117" s="40"/>
      <c r="P117" s="40"/>
      <c r="Q117" s="40"/>
    </row>
    <row r="118" spans="1:17" s="45" customFormat="1" ht="38.25" x14ac:dyDescent="0.2">
      <c r="A118" s="41" t="s">
        <v>107</v>
      </c>
      <c r="B118" s="41" t="s">
        <v>122</v>
      </c>
      <c r="C118" s="42" t="s">
        <v>296</v>
      </c>
      <c r="D118" s="43"/>
      <c r="E118" s="43"/>
      <c r="F118" s="51" t="str">
        <f>IF(ISBLANK(E118),IF(ISBLANK(Q118),"","SI"),IF(G118&lt;&gt;"",IF(G118&gt;0,"SI",""),""))</f>
        <v/>
      </c>
      <c r="G118" s="52" t="str">
        <f>IF(ISBLANK(E118),"",IFERROR(VLOOKUP(E118,[1]REgaReportesMultiples!$A$2:$M$350,6,FALSE),""))</f>
        <v/>
      </c>
      <c r="H118" s="52" t="str">
        <f>IF(ISBLANK(E118),"",IFERROR(VLOOKUP(E118,[1]REgaReportesMultiples!$A$2:$M$350,9,FALSE),""))</f>
        <v/>
      </c>
      <c r="I118" s="40" t="str">
        <f>IF(ISBLANK(E118),IF(ISBLANK(Q118),"","SI"),IF(K118&lt;&gt;"",IF(K118&gt;0,"SI",""),""))</f>
        <v/>
      </c>
      <c r="J118" s="44" t="str">
        <f>IF(ISBLANK(E118),"",IFERROR(VLOOKUP(E118,[2]REgaReportesMultiples!$A$2:$M$350,6,FALSE),""))</f>
        <v/>
      </c>
      <c r="K118" s="44" t="str">
        <f>IF(ISBLANK(E118),"",IFERROR(VLOOKUP(E118,[2]REgaReportesMultiples!$A$2:$M$350,9,FALSE),""))</f>
        <v/>
      </c>
      <c r="L118" s="40" t="str">
        <f>IF(ISBLANK(E118),IF(ISBLANK(Q118),"","SI"),IF(M118&lt;&gt;"",IF(M118&gt;0,"SI",""),""))</f>
        <v/>
      </c>
      <c r="M118" s="44" t="str">
        <f>IF(ISBLANK(E118),"",IF(ISERROR(VLOOKUP(E118,[3]REgaReportesMultiples!$A$2:$M$350,4,FALSE)),"",VLOOKUP(E118,[3]REgaReportesMultiples!$A$2:$M$350,4,FALSE)))</f>
        <v/>
      </c>
      <c r="N118" s="52" t="s">
        <v>383</v>
      </c>
      <c r="O118" s="40"/>
      <c r="P118" s="40"/>
      <c r="Q118" s="40"/>
    </row>
    <row r="119" spans="1:17" s="45" customFormat="1" ht="38.25" x14ac:dyDescent="0.2">
      <c r="A119" s="41" t="s">
        <v>107</v>
      </c>
      <c r="B119" s="41" t="s">
        <v>122</v>
      </c>
      <c r="C119" s="42" t="s">
        <v>297</v>
      </c>
      <c r="D119" s="43"/>
      <c r="E119" s="43" t="s">
        <v>169</v>
      </c>
      <c r="F119" s="51" t="str">
        <f>IF(ISBLANK(E119),IF(ISBLANK(Q119),"","SI"),IF(G119&lt;&gt;"",IF(G119&gt;0,"SI",""),""))</f>
        <v>SI</v>
      </c>
      <c r="G119" s="52">
        <f>IF(ISBLANK(E119),"",IFERROR(VLOOKUP(E119,[1]REgaReportesMultiples!$A$2:$M$350,6,FALSE),""))</f>
        <v>1425799.43</v>
      </c>
      <c r="H119" s="52">
        <f>IF(ISBLANK(E119),"",IFERROR(VLOOKUP(E119,[1]REgaReportesMultiples!$A$2:$M$350,9,FALSE),""))</f>
        <v>1425799.43</v>
      </c>
      <c r="I119" s="40" t="str">
        <f>IF(ISBLANK(E119),IF(ISBLANK(Q119),"","SI"),IF(K119&lt;&gt;"",IF(K119&gt;0,"SI",""),""))</f>
        <v>SI</v>
      </c>
      <c r="J119" s="44">
        <f>IF(ISBLANK(E119),"",IFERROR(VLOOKUP(E119,[2]REgaReportesMultiples!$A$2:$M$350,6,FALSE),""))</f>
        <v>356450</v>
      </c>
      <c r="K119" s="44">
        <f>IF(ISBLANK(E119),"",IFERROR(VLOOKUP(E119,[2]REgaReportesMultiples!$A$2:$M$350,9,FALSE),""))</f>
        <v>356449.86</v>
      </c>
      <c r="L119" s="40" t="str">
        <f>IF(ISBLANK(E119),IF(ISBLANK(Q119),"","SI"),IF(M119&lt;&gt;"",IF(M119&gt;0,"SI",""),""))</f>
        <v>SI</v>
      </c>
      <c r="M119" s="44">
        <f>IF(ISBLANK(E119),"",IF(ISERROR(VLOOKUP(E119,[3]REgaReportesMultiples!$A$2:$M$350,4,FALSE)),"",VLOOKUP(E119,[3]REgaReportesMultiples!$A$2:$M$350,4,FALSE)))</f>
        <v>1400000</v>
      </c>
      <c r="N119" s="52" t="str">
        <f t="shared" si="1"/>
        <v>CUMPLIDO</v>
      </c>
      <c r="O119" s="40"/>
      <c r="P119" s="40"/>
      <c r="Q119" s="40"/>
    </row>
    <row r="120" spans="1:17" s="45" customFormat="1" ht="38.25" x14ac:dyDescent="0.2">
      <c r="A120" s="41" t="s">
        <v>107</v>
      </c>
      <c r="B120" s="41" t="s">
        <v>122</v>
      </c>
      <c r="C120" s="42" t="s">
        <v>298</v>
      </c>
      <c r="D120" s="43"/>
      <c r="E120" s="43"/>
      <c r="F120" s="51" t="str">
        <f>IF(ISBLANK(E120),IF(ISBLANK(Q120),"","SI"),IF(G120&lt;&gt;"",IF(G120&gt;0,"SI",""),""))</f>
        <v/>
      </c>
      <c r="G120" s="52" t="str">
        <f>IF(ISBLANK(E120),"",IFERROR(VLOOKUP(E120,[1]REgaReportesMultiples!$A$2:$M$350,6,FALSE),""))</f>
        <v/>
      </c>
      <c r="H120" s="52" t="str">
        <f>IF(ISBLANK(E120),"",IFERROR(VLOOKUP(E120,[1]REgaReportesMultiples!$A$2:$M$350,9,FALSE),""))</f>
        <v/>
      </c>
      <c r="I120" s="40" t="str">
        <f>IF(ISBLANK(E120),IF(ISBLANK(Q120),"","SI"),IF(K120&lt;&gt;"",IF(K120&gt;0,"SI",""),""))</f>
        <v/>
      </c>
      <c r="J120" s="44" t="str">
        <f>IF(ISBLANK(E120),"",IFERROR(VLOOKUP(E120,[2]REgaReportesMultiples!$A$2:$M$350,6,FALSE),""))</f>
        <v/>
      </c>
      <c r="K120" s="44" t="str">
        <f>IF(ISBLANK(E120),"",IFERROR(VLOOKUP(E120,[2]REgaReportesMultiples!$A$2:$M$350,9,FALSE),""))</f>
        <v/>
      </c>
      <c r="L120" s="40" t="str">
        <f>IF(ISBLANK(E120),IF(ISBLANK(Q120),"","SI"),IF(M120&lt;&gt;"",IF(M120&gt;0,"SI",""),""))</f>
        <v/>
      </c>
      <c r="M120" s="44" t="str">
        <f>IF(ISBLANK(E120),"",IF(ISERROR(VLOOKUP(E120,[3]REgaReportesMultiples!$A$2:$M$350,4,FALSE)),"",VLOOKUP(E120,[3]REgaReportesMultiples!$A$2:$M$350,4,FALSE)))</f>
        <v/>
      </c>
      <c r="N120" s="52" t="s">
        <v>383</v>
      </c>
      <c r="O120" s="40"/>
      <c r="P120" s="40"/>
      <c r="Q120" s="40"/>
    </row>
    <row r="121" spans="1:17" s="45" customFormat="1" ht="38.25" x14ac:dyDescent="0.2">
      <c r="A121" s="41" t="s">
        <v>107</v>
      </c>
      <c r="B121" s="41" t="s">
        <v>122</v>
      </c>
      <c r="C121" s="42" t="s">
        <v>299</v>
      </c>
      <c r="D121" s="43"/>
      <c r="E121" s="43"/>
      <c r="F121" s="51" t="str">
        <f>IF(ISBLANK(E121),IF(ISBLANK(Q121),"","SI"),IF(G121&lt;&gt;"",IF(G121&gt;0,"SI",""),""))</f>
        <v/>
      </c>
      <c r="G121" s="52" t="str">
        <f>IF(ISBLANK(E121),"",IFERROR(VLOOKUP(E121,[1]REgaReportesMultiples!$A$2:$M$350,6,FALSE),""))</f>
        <v/>
      </c>
      <c r="H121" s="52" t="str">
        <f>IF(ISBLANK(E121),"",IFERROR(VLOOKUP(E121,[1]REgaReportesMultiples!$A$2:$M$350,9,FALSE),""))</f>
        <v/>
      </c>
      <c r="I121" s="40" t="str">
        <f>IF(ISBLANK(E121),IF(ISBLANK(Q121),"","SI"),IF(K121&lt;&gt;"",IF(K121&gt;0,"SI",""),""))</f>
        <v/>
      </c>
      <c r="J121" s="44" t="str">
        <f>IF(ISBLANK(E121),"",IFERROR(VLOOKUP(E121,[2]REgaReportesMultiples!$A$2:$M$350,6,FALSE),""))</f>
        <v/>
      </c>
      <c r="K121" s="44" t="str">
        <f>IF(ISBLANK(E121),"",IFERROR(VLOOKUP(E121,[2]REgaReportesMultiples!$A$2:$M$350,9,FALSE),""))</f>
        <v/>
      </c>
      <c r="L121" s="40" t="str">
        <f>IF(ISBLANK(E121),IF(ISBLANK(Q121),"","SI"),IF(M121&lt;&gt;"",IF(M121&gt;0,"SI",""),""))</f>
        <v/>
      </c>
      <c r="M121" s="44" t="str">
        <f>IF(ISBLANK(E121),"",IF(ISERROR(VLOOKUP(E121,[3]REgaReportesMultiples!$A$2:$M$350,4,FALSE)),"",VLOOKUP(E121,[3]REgaReportesMultiples!$A$2:$M$350,4,FALSE)))</f>
        <v/>
      </c>
      <c r="N121" s="52" t="s">
        <v>383</v>
      </c>
      <c r="O121" s="40"/>
      <c r="P121" s="40"/>
      <c r="Q121" s="40"/>
    </row>
    <row r="122" spans="1:17" s="45" customFormat="1" ht="38.25" x14ac:dyDescent="0.2">
      <c r="A122" s="41" t="s">
        <v>107</v>
      </c>
      <c r="B122" s="41" t="s">
        <v>122</v>
      </c>
      <c r="C122" s="42" t="s">
        <v>300</v>
      </c>
      <c r="D122" s="43"/>
      <c r="E122" s="43"/>
      <c r="F122" s="51" t="str">
        <f>IF(ISBLANK(E122),IF(ISBLANK(Q122),"","SI"),IF(G122&lt;&gt;"",IF(G122&gt;0,"SI",""),""))</f>
        <v/>
      </c>
      <c r="G122" s="52" t="str">
        <f>IF(ISBLANK(E122),"",IFERROR(VLOOKUP(E122,[1]REgaReportesMultiples!$A$2:$M$350,6,FALSE),""))</f>
        <v/>
      </c>
      <c r="H122" s="52" t="str">
        <f>IF(ISBLANK(E122),"",IFERROR(VLOOKUP(E122,[1]REgaReportesMultiples!$A$2:$M$350,9,FALSE),""))</f>
        <v/>
      </c>
      <c r="I122" s="40" t="str">
        <f>IF(ISBLANK(E122),IF(ISBLANK(Q122),"","SI"),IF(K122&lt;&gt;"",IF(K122&gt;0,"SI",""),""))</f>
        <v/>
      </c>
      <c r="J122" s="44" t="str">
        <f>IF(ISBLANK(E122),"",IFERROR(VLOOKUP(E122,[2]REgaReportesMultiples!$A$2:$M$350,6,FALSE),""))</f>
        <v/>
      </c>
      <c r="K122" s="44" t="str">
        <f>IF(ISBLANK(E122),"",IFERROR(VLOOKUP(E122,[2]REgaReportesMultiples!$A$2:$M$350,9,FALSE),""))</f>
        <v/>
      </c>
      <c r="L122" s="40" t="str">
        <f>IF(ISBLANK(E122),IF(ISBLANK(Q122),"","SI"),IF(M122&lt;&gt;"",IF(M122&gt;0,"SI",""),""))</f>
        <v/>
      </c>
      <c r="M122" s="44" t="str">
        <f>IF(ISBLANK(E122),"",IF(ISERROR(VLOOKUP(E122,[3]REgaReportesMultiples!$A$2:$M$350,4,FALSE)),"",VLOOKUP(E122,[3]REgaReportesMultiples!$A$2:$M$350,4,FALSE)))</f>
        <v/>
      </c>
      <c r="N122" s="52" t="s">
        <v>383</v>
      </c>
      <c r="O122" s="40"/>
      <c r="P122" s="40"/>
      <c r="Q122" s="40"/>
    </row>
    <row r="123" spans="1:17" s="45" customFormat="1" ht="51" x14ac:dyDescent="0.2">
      <c r="A123" s="41" t="s">
        <v>107</v>
      </c>
      <c r="B123" s="41" t="s">
        <v>122</v>
      </c>
      <c r="C123" s="42" t="s">
        <v>301</v>
      </c>
      <c r="D123" s="43"/>
      <c r="E123" s="43"/>
      <c r="F123" s="51" t="str">
        <f>IF(ISBLANK(E123),IF(ISBLANK(Q123),"","SI"),IF(G123&lt;&gt;"",IF(G123&gt;0,"SI",""),""))</f>
        <v/>
      </c>
      <c r="G123" s="52" t="str">
        <f>IF(ISBLANK(E123),"",IFERROR(VLOOKUP(E123,[1]REgaReportesMultiples!$A$2:$M$350,6,FALSE),""))</f>
        <v/>
      </c>
      <c r="H123" s="52" t="str">
        <f>IF(ISBLANK(E123),"",IFERROR(VLOOKUP(E123,[1]REgaReportesMultiples!$A$2:$M$350,9,FALSE),""))</f>
        <v/>
      </c>
      <c r="I123" s="40" t="str">
        <f>IF(ISBLANK(E123),IF(ISBLANK(Q123),"","SI"),IF(K123&lt;&gt;"",IF(K123&gt;0,"SI",""),""))</f>
        <v/>
      </c>
      <c r="J123" s="44" t="str">
        <f>IF(ISBLANK(E123),"",IFERROR(VLOOKUP(E123,[2]REgaReportesMultiples!$A$2:$M$350,6,FALSE),""))</f>
        <v/>
      </c>
      <c r="K123" s="44" t="str">
        <f>IF(ISBLANK(E123),"",IFERROR(VLOOKUP(E123,[2]REgaReportesMultiples!$A$2:$M$350,9,FALSE),""))</f>
        <v/>
      </c>
      <c r="L123" s="40" t="str">
        <f>IF(ISBLANK(E123),IF(ISBLANK(Q123),"","SI"),IF(M123&lt;&gt;"",IF(M123&gt;0,"SI",""),""))</f>
        <v/>
      </c>
      <c r="M123" s="44" t="str">
        <f>IF(ISBLANK(E123),"",IF(ISERROR(VLOOKUP(E123,[3]REgaReportesMultiples!$A$2:$M$350,4,FALSE)),"",VLOOKUP(E123,[3]REgaReportesMultiples!$A$2:$M$350,4,FALSE)))</f>
        <v/>
      </c>
      <c r="N123" s="52" t="s">
        <v>383</v>
      </c>
      <c r="O123" s="40"/>
      <c r="P123" s="40"/>
      <c r="Q123" s="40"/>
    </row>
    <row r="124" spans="1:17" s="45" customFormat="1" ht="38.25" x14ac:dyDescent="0.2">
      <c r="A124" s="41" t="s">
        <v>107</v>
      </c>
      <c r="B124" s="41" t="s">
        <v>122</v>
      </c>
      <c r="C124" s="42" t="s">
        <v>302</v>
      </c>
      <c r="D124" s="43"/>
      <c r="E124" s="43"/>
      <c r="F124" s="51" t="str">
        <f>IF(ISBLANK(E124),IF(ISBLANK(Q124),"","SI"),IF(G124&lt;&gt;"",IF(G124&gt;0,"SI",""),""))</f>
        <v/>
      </c>
      <c r="G124" s="52" t="str">
        <f>IF(ISBLANK(E124),"",IFERROR(VLOOKUP(E124,[1]REgaReportesMultiples!$A$2:$M$350,6,FALSE),""))</f>
        <v/>
      </c>
      <c r="H124" s="52" t="str">
        <f>IF(ISBLANK(E124),"",IFERROR(VLOOKUP(E124,[1]REgaReportesMultiples!$A$2:$M$350,9,FALSE),""))</f>
        <v/>
      </c>
      <c r="I124" s="40" t="str">
        <f>IF(ISBLANK(E124),IF(ISBLANK(Q124),"","SI"),IF(K124&lt;&gt;"",IF(K124&gt;0,"SI",""),""))</f>
        <v/>
      </c>
      <c r="J124" s="44" t="str">
        <f>IF(ISBLANK(E124),"",IFERROR(VLOOKUP(E124,[2]REgaReportesMultiples!$A$2:$M$350,6,FALSE),""))</f>
        <v/>
      </c>
      <c r="K124" s="44" t="str">
        <f>IF(ISBLANK(E124),"",IFERROR(VLOOKUP(E124,[2]REgaReportesMultiples!$A$2:$M$350,9,FALSE),""))</f>
        <v/>
      </c>
      <c r="L124" s="40" t="str">
        <f>IF(ISBLANK(E124),IF(ISBLANK(Q124),"","SI"),IF(M124&lt;&gt;"",IF(M124&gt;0,"SI",""),""))</f>
        <v/>
      </c>
      <c r="M124" s="44" t="str">
        <f>IF(ISBLANK(E124),"",IF(ISERROR(VLOOKUP(E124,[3]REgaReportesMultiples!$A$2:$M$350,4,FALSE)),"",VLOOKUP(E124,[3]REgaReportesMultiples!$A$2:$M$350,4,FALSE)))</f>
        <v/>
      </c>
      <c r="N124" s="52" t="s">
        <v>383</v>
      </c>
      <c r="O124" s="40"/>
      <c r="P124" s="40"/>
      <c r="Q124" s="40"/>
    </row>
    <row r="125" spans="1:17" ht="38.25" x14ac:dyDescent="0.2">
      <c r="A125" s="22" t="s">
        <v>44</v>
      </c>
      <c r="B125" s="23" t="s">
        <v>44</v>
      </c>
      <c r="C125" s="24" t="s">
        <v>303</v>
      </c>
      <c r="D125" s="36" t="s">
        <v>131</v>
      </c>
      <c r="E125" s="28" t="s">
        <v>161</v>
      </c>
      <c r="F125" s="51" t="str">
        <f>IF(ISBLANK(E125),IF(ISBLANK(Q125),"","SI"),IF(G125&lt;&gt;"",IF(G125&gt;0,"SI",""),""))</f>
        <v>SI</v>
      </c>
      <c r="G125" s="52">
        <f>IF(ISBLANK(E125),"",IFERROR(VLOOKUP(E125,[1]REgaReportesMultiples!$A$2:$M$350,6,FALSE),""))</f>
        <v>3381620</v>
      </c>
      <c r="H125" s="52">
        <f>IF(ISBLANK(E125),"",IFERROR(VLOOKUP(E125,[1]REgaReportesMultiples!$A$2:$M$350,9,FALSE),""))</f>
        <v>3381620</v>
      </c>
      <c r="I125" s="40" t="str">
        <f>IF(ISBLANK(E125),IF(ISBLANK(Q125),"","SI"),IF(K125&lt;&gt;"",IF(K125&gt;0,"SI",""),""))</f>
        <v>SI</v>
      </c>
      <c r="J125" s="44">
        <f>IF(ISBLANK(E125),"",IFERROR(VLOOKUP(E125,[2]REgaReportesMultiples!$A$2:$M$350,6,FALSE),""))</f>
        <v>2925500</v>
      </c>
      <c r="K125" s="44">
        <f>IF(ISBLANK(E125),"",IFERROR(VLOOKUP(E125,[2]REgaReportesMultiples!$A$2:$M$350,9,FALSE),""))</f>
        <v>2925500</v>
      </c>
      <c r="L125" s="40" t="str">
        <f>IF(ISBLANK(E125),IF(ISBLANK(Q125),"","SI"),IF(M125&lt;&gt;"",IF(M125&gt;0,"SI",""),""))</f>
        <v/>
      </c>
      <c r="M125" s="44" t="str">
        <f>IF(ISBLANK(E125),"",IF(ISERROR(VLOOKUP(E125,[3]REgaReportesMultiples!$A$2:$M$350,4,FALSE)),"",VLOOKUP(E125,[3]REgaReportesMultiples!$A$2:$M$350,4,FALSE)))</f>
        <v/>
      </c>
      <c r="N125" s="52" t="str">
        <f t="shared" si="1"/>
        <v>CUMPLIDO</v>
      </c>
      <c r="O125" s="22"/>
      <c r="P125" s="22"/>
      <c r="Q125" s="22"/>
    </row>
    <row r="126" spans="1:17" ht="25.5" x14ac:dyDescent="0.2">
      <c r="A126" s="22" t="s">
        <v>44</v>
      </c>
      <c r="B126" s="23" t="s">
        <v>44</v>
      </c>
      <c r="C126" s="24" t="s">
        <v>304</v>
      </c>
      <c r="D126" s="28"/>
      <c r="E126" s="28"/>
      <c r="F126" s="51" t="str">
        <f>IF(ISBLANK(E126),IF(ISBLANK(Q126),"","SI"),IF(G126&lt;&gt;"",IF(G126&gt;0,"SI",""),""))</f>
        <v/>
      </c>
      <c r="G126" s="52" t="str">
        <f>IF(ISBLANK(E126),"",IFERROR(VLOOKUP(E126,[1]REgaReportesMultiples!$A$2:$M$350,6,FALSE),""))</f>
        <v/>
      </c>
      <c r="H126" s="52" t="str">
        <f>IF(ISBLANK(E126),"",IFERROR(VLOOKUP(E126,[1]REgaReportesMultiples!$A$2:$M$350,9,FALSE),""))</f>
        <v/>
      </c>
      <c r="I126" s="40" t="str">
        <f>IF(ISBLANK(E126),IF(ISBLANK(Q126),"","SI"),IF(K126&lt;&gt;"",IF(K126&gt;0,"SI",""),""))</f>
        <v/>
      </c>
      <c r="J126" s="44" t="str">
        <f>IF(ISBLANK(E126),"",IFERROR(VLOOKUP(E126,[2]REgaReportesMultiples!$A$2:$M$350,6,FALSE),""))</f>
        <v/>
      </c>
      <c r="K126" s="44" t="str">
        <f>IF(ISBLANK(E126),"",IFERROR(VLOOKUP(E126,[2]REgaReportesMultiples!$A$2:$M$350,9,FALSE),""))</f>
        <v/>
      </c>
      <c r="L126" s="40" t="str">
        <f>IF(ISBLANK(E126),IF(ISBLANK(Q126),"","SI"),IF(M126&lt;&gt;"",IF(M126&gt;0,"SI",""),""))</f>
        <v/>
      </c>
      <c r="M126" s="44" t="str">
        <f>IF(ISBLANK(E126),"",IF(ISERROR(VLOOKUP(E126,[3]REgaReportesMultiples!$A$2:$M$350,4,FALSE)),"",VLOOKUP(E126,[3]REgaReportesMultiples!$A$2:$M$350,4,FALSE)))</f>
        <v/>
      </c>
      <c r="N126" s="52" t="s">
        <v>383</v>
      </c>
      <c r="O126" s="22"/>
      <c r="P126" s="22"/>
      <c r="Q126" s="22"/>
    </row>
    <row r="127" spans="1:17" ht="25.5" x14ac:dyDescent="0.2">
      <c r="A127" s="22" t="s">
        <v>44</v>
      </c>
      <c r="B127" s="23" t="s">
        <v>44</v>
      </c>
      <c r="C127" s="24" t="s">
        <v>305</v>
      </c>
      <c r="D127" s="28"/>
      <c r="E127" s="28"/>
      <c r="F127" s="51" t="str">
        <f>IF(ISBLANK(E127),IF(ISBLANK(Q127),"","SI"),IF(G127&lt;&gt;"",IF(G127&gt;0,"SI",""),""))</f>
        <v/>
      </c>
      <c r="G127" s="52" t="str">
        <f>IF(ISBLANK(E127),"",IFERROR(VLOOKUP(E127,[1]REgaReportesMultiples!$A$2:$M$350,6,FALSE),""))</f>
        <v/>
      </c>
      <c r="H127" s="52" t="str">
        <f>IF(ISBLANK(E127),"",IFERROR(VLOOKUP(E127,[1]REgaReportesMultiples!$A$2:$M$350,9,FALSE),""))</f>
        <v/>
      </c>
      <c r="I127" s="40" t="str">
        <f>IF(ISBLANK(E127),IF(ISBLANK(Q127),"","SI"),IF(K127&lt;&gt;"",IF(K127&gt;0,"SI",""),""))</f>
        <v/>
      </c>
      <c r="J127" s="44" t="str">
        <f>IF(ISBLANK(E127),"",IFERROR(VLOOKUP(E127,[2]REgaReportesMultiples!$A$2:$M$350,6,FALSE),""))</f>
        <v/>
      </c>
      <c r="K127" s="44" t="str">
        <f>IF(ISBLANK(E127),"",IFERROR(VLOOKUP(E127,[2]REgaReportesMultiples!$A$2:$M$350,9,FALSE),""))</f>
        <v/>
      </c>
      <c r="L127" s="40" t="str">
        <f>IF(ISBLANK(E127),IF(ISBLANK(Q127),"","SI"),IF(M127&lt;&gt;"",IF(M127&gt;0,"SI",""),""))</f>
        <v/>
      </c>
      <c r="M127" s="44" t="str">
        <f>IF(ISBLANK(E127),"",IF(ISERROR(VLOOKUP(E127,[3]REgaReportesMultiples!$A$2:$M$350,4,FALSE)),"",VLOOKUP(E127,[3]REgaReportesMultiples!$A$2:$M$350,4,FALSE)))</f>
        <v/>
      </c>
      <c r="N127" s="52" t="s">
        <v>383</v>
      </c>
      <c r="O127" s="22"/>
      <c r="P127" s="22"/>
      <c r="Q127" s="22"/>
    </row>
    <row r="128" spans="1:17" ht="25.5" x14ac:dyDescent="0.2">
      <c r="A128" s="22" t="s">
        <v>44</v>
      </c>
      <c r="B128" s="23" t="s">
        <v>44</v>
      </c>
      <c r="C128" s="24" t="s">
        <v>306</v>
      </c>
      <c r="D128" s="28"/>
      <c r="E128" s="28"/>
      <c r="F128" s="51" t="str">
        <f>IF(ISBLANK(E128),IF(ISBLANK(Q128),"","SI"),IF(G128&lt;&gt;"",IF(G128&gt;0,"SI",""),""))</f>
        <v/>
      </c>
      <c r="G128" s="52" t="str">
        <f>IF(ISBLANK(E128),"",IFERROR(VLOOKUP(E128,[1]REgaReportesMultiples!$A$2:$M$350,6,FALSE),""))</f>
        <v/>
      </c>
      <c r="H128" s="52" t="str">
        <f>IF(ISBLANK(E128),"",IFERROR(VLOOKUP(E128,[1]REgaReportesMultiples!$A$2:$M$350,9,FALSE),""))</f>
        <v/>
      </c>
      <c r="I128" s="40" t="str">
        <f>IF(ISBLANK(E128),IF(ISBLANK(Q128),"","SI"),IF(K128&lt;&gt;"",IF(K128&gt;0,"SI",""),""))</f>
        <v/>
      </c>
      <c r="J128" s="44" t="str">
        <f>IF(ISBLANK(E128),"",IFERROR(VLOOKUP(E128,[2]REgaReportesMultiples!$A$2:$M$350,6,FALSE),""))</f>
        <v/>
      </c>
      <c r="K128" s="44" t="str">
        <f>IF(ISBLANK(E128),"",IFERROR(VLOOKUP(E128,[2]REgaReportesMultiples!$A$2:$M$350,9,FALSE),""))</f>
        <v/>
      </c>
      <c r="L128" s="40" t="str">
        <f>IF(ISBLANK(E128),IF(ISBLANK(Q128),"","SI"),IF(M128&lt;&gt;"",IF(M128&gt;0,"SI",""),""))</f>
        <v/>
      </c>
      <c r="M128" s="44" t="str">
        <f>IF(ISBLANK(E128),"",IF(ISERROR(VLOOKUP(E128,[3]REgaReportesMultiples!$A$2:$M$350,4,FALSE)),"",VLOOKUP(E128,[3]REgaReportesMultiples!$A$2:$M$350,4,FALSE)))</f>
        <v/>
      </c>
      <c r="N128" s="52" t="s">
        <v>383</v>
      </c>
      <c r="O128" s="22"/>
      <c r="P128" s="22"/>
      <c r="Q128" s="22"/>
    </row>
    <row r="129" spans="1:17" ht="38.25" x14ac:dyDescent="0.2">
      <c r="A129" s="22" t="s">
        <v>44</v>
      </c>
      <c r="B129" s="23" t="s">
        <v>44</v>
      </c>
      <c r="C129" s="24" t="s">
        <v>307</v>
      </c>
      <c r="D129" s="28"/>
      <c r="E129" s="28"/>
      <c r="F129" s="51" t="str">
        <f>IF(ISBLANK(E129),IF(ISBLANK(Q129),"","SI"),IF(G129&lt;&gt;"",IF(G129&gt;0,"SI",""),""))</f>
        <v/>
      </c>
      <c r="G129" s="52" t="str">
        <f>IF(ISBLANK(E129),"",IFERROR(VLOOKUP(E129,[1]REgaReportesMultiples!$A$2:$M$350,6,FALSE),""))</f>
        <v/>
      </c>
      <c r="H129" s="52" t="str">
        <f>IF(ISBLANK(E129),"",IFERROR(VLOOKUP(E129,[1]REgaReportesMultiples!$A$2:$M$350,9,FALSE),""))</f>
        <v/>
      </c>
      <c r="I129" s="40" t="str">
        <f>IF(ISBLANK(E129),IF(ISBLANK(Q129),"","SI"),IF(K129&lt;&gt;"",IF(K129&gt;0,"SI",""),""))</f>
        <v/>
      </c>
      <c r="J129" s="44" t="str">
        <f>IF(ISBLANK(E129),"",IFERROR(VLOOKUP(E129,[2]REgaReportesMultiples!$A$2:$M$350,6,FALSE),""))</f>
        <v/>
      </c>
      <c r="K129" s="44" t="str">
        <f>IF(ISBLANK(E129),"",IFERROR(VLOOKUP(E129,[2]REgaReportesMultiples!$A$2:$M$350,9,FALSE),""))</f>
        <v/>
      </c>
      <c r="L129" s="40" t="str">
        <f>IF(ISBLANK(E129),IF(ISBLANK(Q129),"","SI"),IF(M129&lt;&gt;"",IF(M129&gt;0,"SI",""),""))</f>
        <v/>
      </c>
      <c r="M129" s="44" t="str">
        <f>IF(ISBLANK(E129),"",IF(ISERROR(VLOOKUP(E129,[3]REgaReportesMultiples!$A$2:$M$350,4,FALSE)),"",VLOOKUP(E129,[3]REgaReportesMultiples!$A$2:$M$350,4,FALSE)))</f>
        <v/>
      </c>
      <c r="N129" s="52" t="s">
        <v>383</v>
      </c>
      <c r="O129" s="22"/>
      <c r="P129" s="22"/>
      <c r="Q129" s="22"/>
    </row>
    <row r="130" spans="1:17" ht="38.25" x14ac:dyDescent="0.2">
      <c r="A130" s="22" t="s">
        <v>44</v>
      </c>
      <c r="B130" s="23" t="s">
        <v>44</v>
      </c>
      <c r="C130" s="24" t="s">
        <v>367</v>
      </c>
      <c r="D130" s="28"/>
      <c r="E130" s="28"/>
      <c r="F130" s="51" t="str">
        <f>IF(ISBLANK(E130),IF(ISBLANK(Q130),"","SI"),IF(G130&lt;&gt;"",IF(G130&gt;0,"SI",""),""))</f>
        <v/>
      </c>
      <c r="G130" s="52" t="str">
        <f>IF(ISBLANK(E130),"",IFERROR(VLOOKUP(E130,[1]REgaReportesMultiples!$A$2:$M$350,6,FALSE),""))</f>
        <v/>
      </c>
      <c r="H130" s="52" t="str">
        <f>IF(ISBLANK(E130),"",IFERROR(VLOOKUP(E130,[1]REgaReportesMultiples!$A$2:$M$350,9,FALSE),""))</f>
        <v/>
      </c>
      <c r="I130" s="40" t="str">
        <f>IF(ISBLANK(E130),IF(ISBLANK(Q130),"","SI"),IF(K130&lt;&gt;"",IF(K130&gt;0,"SI",""),""))</f>
        <v/>
      </c>
      <c r="J130" s="44" t="str">
        <f>IF(ISBLANK(E130),"",IFERROR(VLOOKUP(E130,[2]REgaReportesMultiples!$A$2:$M$350,6,FALSE),""))</f>
        <v/>
      </c>
      <c r="K130" s="44" t="str">
        <f>IF(ISBLANK(E130),"",IFERROR(VLOOKUP(E130,[2]REgaReportesMultiples!$A$2:$M$350,9,FALSE),""))</f>
        <v/>
      </c>
      <c r="L130" s="40" t="str">
        <f>IF(ISBLANK(E130),IF(ISBLANK(Q130),"","SI"),IF(M130&lt;&gt;"",IF(M130&gt;0,"SI",""),""))</f>
        <v/>
      </c>
      <c r="M130" s="44" t="str">
        <f>IF(ISBLANK(E130),"",IF(ISERROR(VLOOKUP(E130,[3]REgaReportesMultiples!$A$2:$M$350,4,FALSE)),"",VLOOKUP(E130,[3]REgaReportesMultiples!$A$2:$M$350,4,FALSE)))</f>
        <v/>
      </c>
      <c r="N130" s="52" t="s">
        <v>383</v>
      </c>
      <c r="O130" s="22"/>
      <c r="P130" s="22"/>
      <c r="Q130" s="22"/>
    </row>
    <row r="131" spans="1:17" ht="25.5" x14ac:dyDescent="0.2">
      <c r="A131" s="22" t="s">
        <v>44</v>
      </c>
      <c r="B131" s="23" t="s">
        <v>44</v>
      </c>
      <c r="C131" s="24" t="s">
        <v>308</v>
      </c>
      <c r="D131" s="28"/>
      <c r="E131" s="28"/>
      <c r="F131" s="51" t="str">
        <f>IF(ISBLANK(E131),IF(ISBLANK(Q131),"","SI"),IF(G131&lt;&gt;"",IF(G131&gt;0,"SI",""),""))</f>
        <v/>
      </c>
      <c r="G131" s="52" t="str">
        <f>IF(ISBLANK(E131),"",IFERROR(VLOOKUP(E131,[1]REgaReportesMultiples!$A$2:$M$350,6,FALSE),""))</f>
        <v/>
      </c>
      <c r="H131" s="52" t="str">
        <f>IF(ISBLANK(E131),"",IFERROR(VLOOKUP(E131,[1]REgaReportesMultiples!$A$2:$M$350,9,FALSE),""))</f>
        <v/>
      </c>
      <c r="I131" s="40" t="str">
        <f>IF(ISBLANK(E131),IF(ISBLANK(Q131),"","SI"),IF(K131&lt;&gt;"",IF(K131&gt;0,"SI",""),""))</f>
        <v/>
      </c>
      <c r="J131" s="44" t="str">
        <f>IF(ISBLANK(E131),"",IFERROR(VLOOKUP(E131,[2]REgaReportesMultiples!$A$2:$M$350,6,FALSE),""))</f>
        <v/>
      </c>
      <c r="K131" s="44" t="str">
        <f>IF(ISBLANK(E131),"",IFERROR(VLOOKUP(E131,[2]REgaReportesMultiples!$A$2:$M$350,9,FALSE),""))</f>
        <v/>
      </c>
      <c r="L131" s="40" t="str">
        <f>IF(ISBLANK(E131),IF(ISBLANK(Q131),"","SI"),IF(M131&lt;&gt;"",IF(M131&gt;0,"SI",""),""))</f>
        <v/>
      </c>
      <c r="M131" s="44" t="str">
        <f>IF(ISBLANK(E131),"",IF(ISERROR(VLOOKUP(E131,[3]REgaReportesMultiples!$A$2:$M$350,4,FALSE)),"",VLOOKUP(E131,[3]REgaReportesMultiples!$A$2:$M$350,4,FALSE)))</f>
        <v/>
      </c>
      <c r="N131" s="52" t="s">
        <v>383</v>
      </c>
      <c r="O131" s="22"/>
      <c r="P131" s="22"/>
      <c r="Q131" s="22"/>
    </row>
    <row r="132" spans="1:17" ht="38.25" x14ac:dyDescent="0.2">
      <c r="A132" s="22" t="s">
        <v>44</v>
      </c>
      <c r="B132" s="23" t="s">
        <v>44</v>
      </c>
      <c r="C132" s="24" t="s">
        <v>309</v>
      </c>
      <c r="D132" s="28"/>
      <c r="E132" s="28"/>
      <c r="F132" s="51" t="str">
        <f>IF(ISBLANK(E132),IF(ISBLANK(Q132),"","SI"),IF(G132&lt;&gt;"",IF(G132&gt;0,"SI",""),""))</f>
        <v/>
      </c>
      <c r="G132" s="52" t="str">
        <f>IF(ISBLANK(E132),"",IFERROR(VLOOKUP(E132,[1]REgaReportesMultiples!$A$2:$M$350,6,FALSE),""))</f>
        <v/>
      </c>
      <c r="H132" s="52" t="str">
        <f>IF(ISBLANK(E132),"",IFERROR(VLOOKUP(E132,[1]REgaReportesMultiples!$A$2:$M$350,9,FALSE),""))</f>
        <v/>
      </c>
      <c r="I132" s="40" t="str">
        <f>IF(ISBLANK(E132),IF(ISBLANK(Q132),"","SI"),IF(K132&lt;&gt;"",IF(K132&gt;0,"SI",""),""))</f>
        <v/>
      </c>
      <c r="J132" s="44" t="str">
        <f>IF(ISBLANK(E132),"",IFERROR(VLOOKUP(E132,[2]REgaReportesMultiples!$A$2:$M$350,6,FALSE),""))</f>
        <v/>
      </c>
      <c r="K132" s="44" t="str">
        <f>IF(ISBLANK(E132),"",IFERROR(VLOOKUP(E132,[2]REgaReportesMultiples!$A$2:$M$350,9,FALSE),""))</f>
        <v/>
      </c>
      <c r="L132" s="40" t="str">
        <f>IF(ISBLANK(E132),IF(ISBLANK(Q132),"","SI"),IF(M132&lt;&gt;"",IF(M132&gt;0,"SI",""),""))</f>
        <v/>
      </c>
      <c r="M132" s="44" t="str">
        <f>IF(ISBLANK(E132),"",IF(ISERROR(VLOOKUP(E132,[3]REgaReportesMultiples!$A$2:$M$350,4,FALSE)),"",VLOOKUP(E132,[3]REgaReportesMultiples!$A$2:$M$350,4,FALSE)))</f>
        <v/>
      </c>
      <c r="N132" s="52" t="s">
        <v>383</v>
      </c>
      <c r="O132" s="22"/>
      <c r="P132" s="22"/>
      <c r="Q132" s="22"/>
    </row>
    <row r="133" spans="1:17" x14ac:dyDescent="0.2">
      <c r="A133" s="22" t="s">
        <v>44</v>
      </c>
      <c r="B133" s="23" t="s">
        <v>44</v>
      </c>
      <c r="C133" s="24" t="s">
        <v>310</v>
      </c>
      <c r="D133" s="28"/>
      <c r="E133" s="28"/>
      <c r="F133" s="51" t="str">
        <f>IF(ISBLANK(E133),IF(ISBLANK(Q133),"","SI"),IF(G133&lt;&gt;"",IF(G133&gt;0,"SI",""),""))</f>
        <v/>
      </c>
      <c r="G133" s="52" t="str">
        <f>IF(ISBLANK(E133),"",IFERROR(VLOOKUP(E133,[1]REgaReportesMultiples!$A$2:$M$350,6,FALSE),""))</f>
        <v/>
      </c>
      <c r="H133" s="52" t="str">
        <f>IF(ISBLANK(E133),"",IFERROR(VLOOKUP(E133,[1]REgaReportesMultiples!$A$2:$M$350,9,FALSE),""))</f>
        <v/>
      </c>
      <c r="I133" s="40" t="str">
        <f>IF(ISBLANK(E133),IF(ISBLANK(Q133),"","SI"),IF(K133&lt;&gt;"",IF(K133&gt;0,"SI",""),""))</f>
        <v/>
      </c>
      <c r="J133" s="44" t="str">
        <f>IF(ISBLANK(E133),"",IFERROR(VLOOKUP(E133,[2]REgaReportesMultiples!$A$2:$M$350,6,FALSE),""))</f>
        <v/>
      </c>
      <c r="K133" s="44" t="str">
        <f>IF(ISBLANK(E133),"",IFERROR(VLOOKUP(E133,[2]REgaReportesMultiples!$A$2:$M$350,9,FALSE),""))</f>
        <v/>
      </c>
      <c r="L133" s="40" t="str">
        <f>IF(ISBLANK(E133),IF(ISBLANK(Q133),"","SI"),IF(M133&lt;&gt;"",IF(M133&gt;0,"SI",""),""))</f>
        <v/>
      </c>
      <c r="M133" s="44" t="str">
        <f>IF(ISBLANK(E133),"",IF(ISERROR(VLOOKUP(E133,[3]REgaReportesMultiples!$A$2:$M$350,4,FALSE)),"",VLOOKUP(E133,[3]REgaReportesMultiples!$A$2:$M$350,4,FALSE)))</f>
        <v/>
      </c>
      <c r="N133" s="52" t="s">
        <v>383</v>
      </c>
      <c r="O133" s="22"/>
      <c r="P133" s="22"/>
      <c r="Q133" s="22"/>
    </row>
    <row r="134" spans="1:17" s="45" customFormat="1" ht="25.5" x14ac:dyDescent="0.2">
      <c r="A134" s="40" t="s">
        <v>57</v>
      </c>
      <c r="B134" s="41" t="s">
        <v>57</v>
      </c>
      <c r="C134" s="42" t="s">
        <v>311</v>
      </c>
      <c r="D134" s="36" t="s">
        <v>131</v>
      </c>
      <c r="E134" s="43" t="s">
        <v>179</v>
      </c>
      <c r="F134" s="51" t="str">
        <f>IF(ISBLANK(E134),IF(ISBLANK(Q134),"","SI"),IF(G134&lt;&gt;"",IF(G134&gt;0,"SI",""),""))</f>
        <v>SI</v>
      </c>
      <c r="G134" s="52">
        <f>IF(ISBLANK(E134),"",IFERROR(VLOOKUP(E134,[1]REgaReportesMultiples!$A$2:$M$350,6,FALSE),""))</f>
        <v>1506229</v>
      </c>
      <c r="H134" s="52">
        <f>IF(ISBLANK(E134),"",IFERROR(VLOOKUP(E134,[1]REgaReportesMultiples!$A$2:$M$350,9,FALSE),""))</f>
        <v>868751.3</v>
      </c>
      <c r="I134" s="40" t="str">
        <f>IF(ISBLANK(E134),IF(ISBLANK(Q134),"","SI"),IF(K134&lt;&gt;"",IF(K134&gt;0,"SI",""),""))</f>
        <v>SI</v>
      </c>
      <c r="J134" s="44">
        <f>IF(ISBLANK(E134),"",IFERROR(VLOOKUP(E134,[2]REgaReportesMultiples!$A$2:$M$350,6,FALSE),""))</f>
        <v>750000</v>
      </c>
      <c r="K134" s="44">
        <f>IF(ISBLANK(E134),"",IFERROR(VLOOKUP(E134,[2]REgaReportesMultiples!$A$2:$M$350,9,FALSE),""))</f>
        <v>527209.94999999995</v>
      </c>
      <c r="L134" s="40" t="str">
        <f>IF(ISBLANK(E134),IF(ISBLANK(Q134),"","SI"),IF(M134&lt;&gt;"",IF(M134&gt;0,"SI",""),""))</f>
        <v>SI</v>
      </c>
      <c r="M134" s="44">
        <f>IF(ISBLANK(E134),"",IF(ISERROR(VLOOKUP(E134,[3]REgaReportesMultiples!$A$2:$M$350,4,FALSE)),"",VLOOKUP(E134,[3]REgaReportesMultiples!$A$2:$M$350,4,FALSE)))</f>
        <v>600000</v>
      </c>
      <c r="N134" s="52" t="str">
        <f t="shared" ref="N134:N193" si="2">+IF(OR(M134&lt;&gt;0,M134&lt;&gt;""),"CUMPLIDO","NO CUMPLIDO")</f>
        <v>CUMPLIDO</v>
      </c>
      <c r="O134" s="40"/>
      <c r="P134" s="40"/>
      <c r="Q134" s="40"/>
    </row>
    <row r="135" spans="1:17" s="45" customFormat="1" ht="25.5" x14ac:dyDescent="0.2">
      <c r="A135" s="40" t="s">
        <v>57</v>
      </c>
      <c r="B135" s="41" t="s">
        <v>57</v>
      </c>
      <c r="C135" s="42" t="s">
        <v>311</v>
      </c>
      <c r="D135" s="43"/>
      <c r="E135" s="43" t="s">
        <v>178</v>
      </c>
      <c r="F135" s="51" t="str">
        <f>IF(ISBLANK(E135),IF(ISBLANK(Q135),"","SI"),IF(G135&lt;&gt;"",IF(G135&gt;0,"SI",""),""))</f>
        <v>SI</v>
      </c>
      <c r="G135" s="52">
        <f>IF(ISBLANK(E135),"",IFERROR(VLOOKUP(E135,[1]REgaReportesMultiples!$A$2:$M$350,6,FALSE),""))</f>
        <v>8535300</v>
      </c>
      <c r="H135" s="52">
        <f>IF(ISBLANK(E135),"",IFERROR(VLOOKUP(E135,[1]REgaReportesMultiples!$A$2:$M$350,9,FALSE),""))</f>
        <v>4922923.9800000004</v>
      </c>
      <c r="I135" s="40" t="str">
        <f>IF(ISBLANK(E135),IF(ISBLANK(Q135),"","SI"),IF(K135&lt;&gt;"",IF(K135&gt;0,"SI",""),""))</f>
        <v>SI</v>
      </c>
      <c r="J135" s="44">
        <f>IF(ISBLANK(E135),"",IFERROR(VLOOKUP(E135,[2]REgaReportesMultiples!$A$2:$M$350,6,FALSE),""))</f>
        <v>4250000</v>
      </c>
      <c r="K135" s="44">
        <f>IF(ISBLANK(E135),"",IFERROR(VLOOKUP(E135,[2]REgaReportesMultiples!$A$2:$M$350,9,FALSE),""))</f>
        <v>2987523.01</v>
      </c>
      <c r="L135" s="40" t="str">
        <f>IF(ISBLANK(E135),IF(ISBLANK(Q135),"","SI"),IF(M135&lt;&gt;"",IF(M135&gt;0,"SI",""),""))</f>
        <v>SI</v>
      </c>
      <c r="M135" s="44">
        <f>IF(ISBLANK(E135),"",IF(ISERROR(VLOOKUP(E135,[3]REgaReportesMultiples!$A$2:$M$350,4,FALSE)),"",VLOOKUP(E135,[3]REgaReportesMultiples!$A$2:$M$350,4,FALSE)))</f>
        <v>3400000</v>
      </c>
      <c r="N135" s="52" t="str">
        <f t="shared" si="2"/>
        <v>CUMPLIDO</v>
      </c>
      <c r="O135" s="40"/>
      <c r="P135" s="40"/>
      <c r="Q135" s="40"/>
    </row>
    <row r="136" spans="1:17" s="45" customFormat="1" ht="38.25" x14ac:dyDescent="0.2">
      <c r="A136" s="40" t="s">
        <v>57</v>
      </c>
      <c r="B136" s="41" t="s">
        <v>57</v>
      </c>
      <c r="C136" s="42" t="s">
        <v>312</v>
      </c>
      <c r="D136" s="43"/>
      <c r="E136" s="43" t="s">
        <v>162</v>
      </c>
      <c r="F136" s="51" t="str">
        <f>IF(ISBLANK(E136),IF(ISBLANK(Q136),"","SI"),IF(G136&lt;&gt;"",IF(G136&gt;0,"SI",""),""))</f>
        <v/>
      </c>
      <c r="G136" s="52" t="str">
        <f>IF(ISBLANK(E136),"",IFERROR(VLOOKUP(E136,[1]REgaReportesMultiples!$A$2:$M$350,6,FALSE),""))</f>
        <v/>
      </c>
      <c r="H136" s="52" t="str">
        <f>IF(ISBLANK(E136),"",IFERROR(VLOOKUP(E136,[1]REgaReportesMultiples!$A$2:$M$350,9,FALSE),""))</f>
        <v/>
      </c>
      <c r="I136" s="40" t="str">
        <f>IF(ISBLANK(E136),IF(ISBLANK(Q136),"","SI"),IF(K136&lt;&gt;"",IF(K136&gt;0,"SI",""),""))</f>
        <v>SI</v>
      </c>
      <c r="J136" s="44">
        <f>IF(ISBLANK(E136),"",IFERROR(VLOOKUP(E136,[2]REgaReportesMultiples!$A$2:$M$350,6,FALSE),""))</f>
        <v>2775219.06</v>
      </c>
      <c r="K136" s="44">
        <f>IF(ISBLANK(E136),"",IFERROR(VLOOKUP(E136,[2]REgaReportesMultiples!$A$2:$M$350,9,FALSE),""))</f>
        <v>2524277.11</v>
      </c>
      <c r="L136" s="40" t="str">
        <f>IF(ISBLANK(E136),IF(ISBLANK(Q136),"","SI"),IF(M136&lt;&gt;"",IF(M136&gt;0,"SI",""),""))</f>
        <v/>
      </c>
      <c r="M136" s="44" t="str">
        <f>IF(ISBLANK(E136),"",IF(ISERROR(VLOOKUP(E136,[3]REgaReportesMultiples!$A$2:$M$350,4,FALSE)),"",VLOOKUP(E136,[3]REgaReportesMultiples!$A$2:$M$350,4,FALSE)))</f>
        <v/>
      </c>
      <c r="N136" s="52" t="s">
        <v>382</v>
      </c>
      <c r="O136" s="40"/>
      <c r="P136" s="40"/>
      <c r="Q136" s="40"/>
    </row>
    <row r="137" spans="1:17" s="45" customFormat="1" ht="38.25" x14ac:dyDescent="0.2">
      <c r="A137" s="40" t="s">
        <v>57</v>
      </c>
      <c r="B137" s="41" t="s">
        <v>57</v>
      </c>
      <c r="C137" s="42" t="s">
        <v>312</v>
      </c>
      <c r="D137" s="43"/>
      <c r="E137" s="43" t="s">
        <v>163</v>
      </c>
      <c r="F137" s="51" t="str">
        <f>IF(ISBLANK(E137),IF(ISBLANK(Q137),"","SI"),IF(G137&lt;&gt;"",IF(G137&gt;0,"SI",""),""))</f>
        <v/>
      </c>
      <c r="G137" s="52" t="str">
        <f>IF(ISBLANK(E137),"",IFERROR(VLOOKUP(E137,[1]REgaReportesMultiples!$A$2:$M$350,6,FALSE),""))</f>
        <v/>
      </c>
      <c r="H137" s="52" t="str">
        <f>IF(ISBLANK(E137),"",IFERROR(VLOOKUP(E137,[1]REgaReportesMultiples!$A$2:$M$350,9,FALSE),""))</f>
        <v/>
      </c>
      <c r="I137" s="40" t="str">
        <f>IF(ISBLANK(E137),IF(ISBLANK(Q137),"","SI"),IF(K137&lt;&gt;"",IF(K137&gt;0,"SI",""),""))</f>
        <v>SI</v>
      </c>
      <c r="J137" s="44">
        <f>IF(ISBLANK(E137),"",IFERROR(VLOOKUP(E137,[2]REgaReportesMultiples!$A$2:$M$350,6,FALSE),""))</f>
        <v>1094788.25</v>
      </c>
      <c r="K137" s="44">
        <f>IF(ISBLANK(E137),"",IFERROR(VLOOKUP(E137,[2]REgaReportesMultiples!$A$2:$M$350,9,FALSE),""))</f>
        <v>1094276.8400000001</v>
      </c>
      <c r="L137" s="40" t="str">
        <f>IF(ISBLANK(E137),IF(ISBLANK(Q137),"","SI"),IF(M137&lt;&gt;"",IF(M137&gt;0,"SI",""),""))</f>
        <v/>
      </c>
      <c r="M137" s="44" t="str">
        <f>IF(ISBLANK(E137),"",IF(ISERROR(VLOOKUP(E137,[3]REgaReportesMultiples!$A$2:$M$350,4,FALSE)),"",VLOOKUP(E137,[3]REgaReportesMultiples!$A$2:$M$350,4,FALSE)))</f>
        <v/>
      </c>
      <c r="N137" s="52" t="s">
        <v>382</v>
      </c>
      <c r="O137" s="40"/>
      <c r="P137" s="40"/>
      <c r="Q137" s="40"/>
    </row>
    <row r="138" spans="1:17" s="45" customFormat="1" ht="38.25" x14ac:dyDescent="0.2">
      <c r="A138" s="40" t="s">
        <v>57</v>
      </c>
      <c r="B138" s="41" t="s">
        <v>57</v>
      </c>
      <c r="C138" s="42" t="s">
        <v>312</v>
      </c>
      <c r="D138" s="43"/>
      <c r="E138" s="43" t="s">
        <v>164</v>
      </c>
      <c r="F138" s="51" t="str">
        <f>IF(ISBLANK(E138),IF(ISBLANK(Q138),"","SI"),IF(G138&lt;&gt;"",IF(G138&gt;0,"SI",""),""))</f>
        <v/>
      </c>
      <c r="G138" s="52" t="str">
        <f>IF(ISBLANK(E138),"",IFERROR(VLOOKUP(E138,[1]REgaReportesMultiples!$A$2:$M$350,6,FALSE),""))</f>
        <v/>
      </c>
      <c r="H138" s="52" t="str">
        <f>IF(ISBLANK(E138),"",IFERROR(VLOOKUP(E138,[1]REgaReportesMultiples!$A$2:$M$350,9,FALSE),""))</f>
        <v/>
      </c>
      <c r="I138" s="40" t="str">
        <f>IF(ISBLANK(E138),IF(ISBLANK(Q138),"","SI"),IF(K138&lt;&gt;"",IF(K138&gt;0,"SI",""),""))</f>
        <v>SI</v>
      </c>
      <c r="J138" s="44">
        <f>IF(ISBLANK(E138),"",IFERROR(VLOOKUP(E138,[2]REgaReportesMultiples!$A$2:$M$350,6,FALSE),""))</f>
        <v>430461.53</v>
      </c>
      <c r="K138" s="44">
        <f>IF(ISBLANK(E138),"",IFERROR(VLOOKUP(E138,[2]REgaReportesMultiples!$A$2:$M$350,9,FALSE),""))</f>
        <v>150022.39999999999</v>
      </c>
      <c r="L138" s="40" t="str">
        <f>IF(ISBLANK(E138),IF(ISBLANK(Q138),"","SI"),IF(M138&lt;&gt;"",IF(M138&gt;0,"SI",""),""))</f>
        <v/>
      </c>
      <c r="M138" s="44" t="str">
        <f>IF(ISBLANK(E138),"",IF(ISERROR(VLOOKUP(E138,[3]REgaReportesMultiples!$A$2:$M$350,4,FALSE)),"",VLOOKUP(E138,[3]REgaReportesMultiples!$A$2:$M$350,4,FALSE)))</f>
        <v/>
      </c>
      <c r="N138" s="52" t="s">
        <v>382</v>
      </c>
      <c r="O138" s="40"/>
      <c r="P138" s="40"/>
      <c r="Q138" s="40"/>
    </row>
    <row r="139" spans="1:17" s="45" customFormat="1" ht="38.25" x14ac:dyDescent="0.2">
      <c r="A139" s="40" t="s">
        <v>57</v>
      </c>
      <c r="B139" s="41" t="s">
        <v>57</v>
      </c>
      <c r="C139" s="42" t="s">
        <v>312</v>
      </c>
      <c r="D139" s="43"/>
      <c r="E139" s="43" t="s">
        <v>165</v>
      </c>
      <c r="F139" s="51" t="str">
        <f>IF(ISBLANK(E139),IF(ISBLANK(Q139),"","SI"),IF(G139&lt;&gt;"",IF(G139&gt;0,"SI",""),""))</f>
        <v/>
      </c>
      <c r="G139" s="52" t="str">
        <f>IF(ISBLANK(E139),"",IFERROR(VLOOKUP(E139,[1]REgaReportesMultiples!$A$2:$M$350,6,FALSE),""))</f>
        <v/>
      </c>
      <c r="H139" s="52" t="str">
        <f>IF(ISBLANK(E139),"",IFERROR(VLOOKUP(E139,[1]REgaReportesMultiples!$A$2:$M$350,9,FALSE),""))</f>
        <v/>
      </c>
      <c r="I139" s="40" t="str">
        <f>IF(ISBLANK(E139),IF(ISBLANK(Q139),"","SI"),IF(K139&lt;&gt;"",IF(K139&gt;0,"SI",""),""))</f>
        <v>SI</v>
      </c>
      <c r="J139" s="44">
        <f>IF(ISBLANK(E139),"",IFERROR(VLOOKUP(E139,[2]REgaReportesMultiples!$A$2:$M$350,6,FALSE),""))</f>
        <v>9295980.9600000009</v>
      </c>
      <c r="K139" s="44">
        <f>IF(ISBLANK(E139),"",IFERROR(VLOOKUP(E139,[2]REgaReportesMultiples!$A$2:$M$350,9,FALSE),""))</f>
        <v>4684831.3899999997</v>
      </c>
      <c r="L139" s="40" t="str">
        <f>IF(ISBLANK(E139),IF(ISBLANK(Q139),"","SI"),IF(M139&lt;&gt;"",IF(M139&gt;0,"SI",""),""))</f>
        <v/>
      </c>
      <c r="M139" s="44" t="str">
        <f>IF(ISBLANK(E139),"",IF(ISERROR(VLOOKUP(E139,[3]REgaReportesMultiples!$A$2:$M$350,4,FALSE)),"",VLOOKUP(E139,[3]REgaReportesMultiples!$A$2:$M$350,4,FALSE)))</f>
        <v/>
      </c>
      <c r="N139" s="52" t="s">
        <v>382</v>
      </c>
      <c r="O139" s="40"/>
      <c r="P139" s="40"/>
      <c r="Q139" s="40"/>
    </row>
    <row r="140" spans="1:17" s="45" customFormat="1" ht="25.5" x14ac:dyDescent="0.2">
      <c r="A140" s="40" t="s">
        <v>57</v>
      </c>
      <c r="B140" s="41" t="s">
        <v>57</v>
      </c>
      <c r="C140" s="42" t="s">
        <v>313</v>
      </c>
      <c r="D140" s="43"/>
      <c r="E140" s="43"/>
      <c r="F140" s="51" t="str">
        <f>IF(ISBLANK(E140),IF(ISBLANK(Q140),"","SI"),IF(G140&lt;&gt;"",IF(G140&gt;0,"SI",""),""))</f>
        <v/>
      </c>
      <c r="G140" s="52" t="str">
        <f>IF(ISBLANK(E140),"",IFERROR(VLOOKUP(E140,[1]REgaReportesMultiples!$A$2:$M$350,6,FALSE),""))</f>
        <v/>
      </c>
      <c r="H140" s="52" t="str">
        <f>IF(ISBLANK(E140),"",IFERROR(VLOOKUP(E140,[1]REgaReportesMultiples!$A$2:$M$350,9,FALSE),""))</f>
        <v/>
      </c>
      <c r="I140" s="40" t="str">
        <f>IF(ISBLANK(E140),IF(ISBLANK(Q140),"","SI"),IF(K140&lt;&gt;"",IF(K140&gt;0,"SI",""),""))</f>
        <v/>
      </c>
      <c r="J140" s="44" t="str">
        <f>IF(ISBLANK(E140),"",IFERROR(VLOOKUP(E140,[2]REgaReportesMultiples!$A$2:$M$350,6,FALSE),""))</f>
        <v/>
      </c>
      <c r="K140" s="44" t="str">
        <f>IF(ISBLANK(E140),"",IFERROR(VLOOKUP(E140,[2]REgaReportesMultiples!$A$2:$M$350,9,FALSE),""))</f>
        <v/>
      </c>
      <c r="L140" s="40" t="str">
        <f>IF(ISBLANK(E140),IF(ISBLANK(Q140),"","SI"),IF(M140&lt;&gt;"",IF(M140&gt;0,"SI",""),""))</f>
        <v/>
      </c>
      <c r="M140" s="44" t="str">
        <f>IF(ISBLANK(E140),"",IF(ISERROR(VLOOKUP(E140,[3]REgaReportesMultiples!$A$2:$M$350,4,FALSE)),"",VLOOKUP(E140,[3]REgaReportesMultiples!$A$2:$M$350,4,FALSE)))</f>
        <v/>
      </c>
      <c r="N140" s="52" t="s">
        <v>383</v>
      </c>
      <c r="O140" s="40"/>
      <c r="P140" s="40"/>
      <c r="Q140" s="40"/>
    </row>
    <row r="141" spans="1:17" ht="25.5" x14ac:dyDescent="0.2">
      <c r="A141" s="40" t="s">
        <v>57</v>
      </c>
      <c r="B141" s="23" t="s">
        <v>123</v>
      </c>
      <c r="C141" s="24" t="s">
        <v>314</v>
      </c>
      <c r="D141" s="36" t="s">
        <v>131</v>
      </c>
      <c r="E141" s="28"/>
      <c r="F141" s="51" t="str">
        <f>IF(ISBLANK(E141),IF(ISBLANK(Q141),"","SI"),IF(G141&lt;&gt;"",IF(G141&gt;0,"SI",""),""))</f>
        <v/>
      </c>
      <c r="G141" s="52" t="str">
        <f>IF(ISBLANK(E141),"",IFERROR(VLOOKUP(E141,[1]REgaReportesMultiples!$A$2:$M$350,6,FALSE),""))</f>
        <v/>
      </c>
      <c r="H141" s="52" t="str">
        <f>IF(ISBLANK(E141),"",IFERROR(VLOOKUP(E141,[1]REgaReportesMultiples!$A$2:$M$350,9,FALSE),""))</f>
        <v/>
      </c>
      <c r="I141" s="40" t="str">
        <f>IF(ISBLANK(E141),IF(ISBLANK(Q141),"","SI"),IF(K141&lt;&gt;"",IF(K141&gt;0,"SI",""),""))</f>
        <v/>
      </c>
      <c r="J141" s="44" t="str">
        <f>IF(ISBLANK(E141),"",IFERROR(VLOOKUP(E141,[2]REgaReportesMultiples!$A$2:$M$350,6,FALSE),""))</f>
        <v/>
      </c>
      <c r="K141" s="44" t="str">
        <f>IF(ISBLANK(E141),"",IFERROR(VLOOKUP(E141,[2]REgaReportesMultiples!$A$2:$M$350,9,FALSE),""))</f>
        <v/>
      </c>
      <c r="L141" s="40" t="str">
        <f>IF(ISBLANK(E141),IF(ISBLANK(Q141),"","SI"),IF(M141&lt;&gt;"",IF(M141&gt;0,"SI",""),""))</f>
        <v/>
      </c>
      <c r="M141" s="44" t="str">
        <f>IF(ISBLANK(E141),"",IF(ISERROR(VLOOKUP(E141,[3]REgaReportesMultiples!$A$2:$M$350,4,FALSE)),"",VLOOKUP(E141,[3]REgaReportesMultiples!$A$2:$M$350,4,FALSE)))</f>
        <v/>
      </c>
      <c r="N141" s="52" t="s">
        <v>383</v>
      </c>
      <c r="O141" s="22"/>
      <c r="P141" s="22"/>
      <c r="Q141" s="22"/>
    </row>
    <row r="142" spans="1:17" ht="25.5" x14ac:dyDescent="0.2">
      <c r="A142" s="40" t="s">
        <v>57</v>
      </c>
      <c r="B142" s="23" t="s">
        <v>123</v>
      </c>
      <c r="C142" s="24" t="s">
        <v>315</v>
      </c>
      <c r="D142" s="28"/>
      <c r="E142" s="28" t="s">
        <v>172</v>
      </c>
      <c r="F142" s="51" t="str">
        <f>IF(ISBLANK(E142),IF(ISBLANK(Q142),"","SI"),IF(G142&lt;&gt;"",IF(G142&gt;0,"SI",""),""))</f>
        <v/>
      </c>
      <c r="G142" s="52" t="str">
        <f>IF(ISBLANK(E142),"",IFERROR(VLOOKUP(E142,[1]REgaReportesMultiples!$A$2:$M$350,6,FALSE),""))</f>
        <v/>
      </c>
      <c r="H142" s="52" t="str">
        <f>IF(ISBLANK(E142),"",IFERROR(VLOOKUP(E142,[1]REgaReportesMultiples!$A$2:$M$350,9,FALSE),""))</f>
        <v/>
      </c>
      <c r="I142" s="40" t="str">
        <f>IF(ISBLANK(E142),IF(ISBLANK(Q142),"","SI"),IF(K142&lt;&gt;"",IF(K142&gt;0,"SI",""),""))</f>
        <v>SI</v>
      </c>
      <c r="J142" s="44">
        <f>IF(ISBLANK(E142),"",IFERROR(VLOOKUP(E142,[2]REgaReportesMultiples!$A$2:$M$350,6,FALSE),""))</f>
        <v>17920.41</v>
      </c>
      <c r="K142" s="44">
        <f>IF(ISBLANK(E142),"",IFERROR(VLOOKUP(E142,[2]REgaReportesMultiples!$A$2:$M$350,9,FALSE),""))</f>
        <v>17516.25</v>
      </c>
      <c r="L142" s="40" t="str">
        <f>IF(ISBLANK(E142),IF(ISBLANK(Q142),"","SI"),IF(M142&lt;&gt;"",IF(M142&gt;0,"SI",""),""))</f>
        <v/>
      </c>
      <c r="M142" s="44" t="str">
        <f>IF(ISBLANK(E142),"",IF(ISERROR(VLOOKUP(E142,[3]REgaReportesMultiples!$A$2:$M$350,4,FALSE)),"",VLOOKUP(E142,[3]REgaReportesMultiples!$A$2:$M$350,4,FALSE)))</f>
        <v/>
      </c>
      <c r="N142" s="52" t="s">
        <v>382</v>
      </c>
      <c r="O142" s="22"/>
      <c r="P142" s="22"/>
      <c r="Q142" s="22"/>
    </row>
    <row r="143" spans="1:17" x14ac:dyDescent="0.2">
      <c r="A143" s="40" t="s">
        <v>57</v>
      </c>
      <c r="B143" s="23" t="s">
        <v>123</v>
      </c>
      <c r="C143" s="24" t="s">
        <v>316</v>
      </c>
      <c r="D143" s="28"/>
      <c r="E143" s="28" t="s">
        <v>173</v>
      </c>
      <c r="F143" s="51" t="str">
        <f>IF(ISBLANK(E143),IF(ISBLANK(Q143),"","SI"),IF(G143&lt;&gt;"",IF(G143&gt;0,"SI",""),""))</f>
        <v/>
      </c>
      <c r="G143" s="52" t="str">
        <f>IF(ISBLANK(E143),"",IFERROR(VLOOKUP(E143,[1]REgaReportesMultiples!$A$2:$M$350,6,FALSE),""))</f>
        <v/>
      </c>
      <c r="H143" s="52" t="str">
        <f>IF(ISBLANK(E143),"",IFERROR(VLOOKUP(E143,[1]REgaReportesMultiples!$A$2:$M$350,9,FALSE),""))</f>
        <v/>
      </c>
      <c r="I143" s="40" t="str">
        <f>IF(ISBLANK(E143),IF(ISBLANK(Q143),"","SI"),IF(K143&lt;&gt;"",IF(K143&gt;0,"SI",""),""))</f>
        <v>SI</v>
      </c>
      <c r="J143" s="44">
        <f>IF(ISBLANK(E143),"",IFERROR(VLOOKUP(E143,[2]REgaReportesMultiples!$A$2:$M$350,6,FALSE),""))</f>
        <v>1169725.54</v>
      </c>
      <c r="K143" s="44">
        <f>IF(ISBLANK(E143),"",IFERROR(VLOOKUP(E143,[2]REgaReportesMultiples!$A$2:$M$350,9,FALSE),""))</f>
        <v>1169440.74</v>
      </c>
      <c r="L143" s="40" t="str">
        <f>IF(ISBLANK(E143),IF(ISBLANK(Q143),"","SI"),IF(M143&lt;&gt;"",IF(M143&gt;0,"SI",""),""))</f>
        <v>SI</v>
      </c>
      <c r="M143" s="44">
        <f>IF(ISBLANK(E143),"",IF(ISERROR(VLOOKUP(E143,[3]REgaReportesMultiples!$A$2:$M$350,4,FALSE)),"",VLOOKUP(E143,[3]REgaReportesMultiples!$A$2:$M$350,4,FALSE)))</f>
        <v>450000</v>
      </c>
      <c r="N143" s="52" t="s">
        <v>382</v>
      </c>
      <c r="O143" s="22"/>
      <c r="P143" s="22"/>
      <c r="Q143" s="22"/>
    </row>
    <row r="144" spans="1:17" x14ac:dyDescent="0.2">
      <c r="A144" s="40" t="s">
        <v>57</v>
      </c>
      <c r="B144" s="23" t="s">
        <v>123</v>
      </c>
      <c r="C144" s="24" t="s">
        <v>316</v>
      </c>
      <c r="D144" s="28"/>
      <c r="E144" s="28" t="s">
        <v>174</v>
      </c>
      <c r="F144" s="51" t="str">
        <f>IF(ISBLANK(E144),IF(ISBLANK(Q144),"","SI"),IF(G144&lt;&gt;"",IF(G144&gt;0,"SI",""),""))</f>
        <v>SI</v>
      </c>
      <c r="G144" s="52">
        <f>IF(ISBLANK(E144),"",IFERROR(VLOOKUP(E144,[1]REgaReportesMultiples!$A$2:$M$350,6,FALSE),""))</f>
        <v>11254831</v>
      </c>
      <c r="H144" s="52">
        <f>IF(ISBLANK(E144),"",IFERROR(VLOOKUP(E144,[1]REgaReportesMultiples!$A$2:$M$350,9,FALSE),""))</f>
        <v>10618457.289999999</v>
      </c>
      <c r="I144" s="40" t="str">
        <f>IF(ISBLANK(E144),IF(ISBLANK(Q144),"","SI"),IF(K144&lt;&gt;"",IF(K144&gt;0,"SI",""),""))</f>
        <v>SI</v>
      </c>
      <c r="J144" s="44">
        <f>IF(ISBLANK(E144),"",IFERROR(VLOOKUP(E144,[2]REgaReportesMultiples!$A$2:$M$350,6,FALSE),""))</f>
        <v>8424443</v>
      </c>
      <c r="K144" s="44">
        <f>IF(ISBLANK(E144),"",IFERROR(VLOOKUP(E144,[2]REgaReportesMultiples!$A$2:$M$350,9,FALSE),""))</f>
        <v>8219597.4900000002</v>
      </c>
      <c r="L144" s="40" t="str">
        <f>IF(ISBLANK(E144),IF(ISBLANK(Q144),"","SI"),IF(M144&lt;&gt;"",IF(M144&gt;0,"SI",""),""))</f>
        <v>SI</v>
      </c>
      <c r="M144" s="44">
        <f>IF(ISBLANK(E144),"",IF(ISERROR(VLOOKUP(E144,[3]REgaReportesMultiples!$A$2:$M$350,4,FALSE)),"",VLOOKUP(E144,[3]REgaReportesMultiples!$A$2:$M$350,4,FALSE)))</f>
        <v>5300000</v>
      </c>
      <c r="N144" s="52" t="str">
        <f t="shared" si="2"/>
        <v>CUMPLIDO</v>
      </c>
      <c r="O144" s="22"/>
      <c r="P144" s="22"/>
      <c r="Q144" s="22"/>
    </row>
    <row r="145" spans="1:17" ht="38.25" x14ac:dyDescent="0.2">
      <c r="A145" s="40" t="s">
        <v>57</v>
      </c>
      <c r="B145" s="23" t="s">
        <v>123</v>
      </c>
      <c r="C145" s="24" t="s">
        <v>317</v>
      </c>
      <c r="D145" s="28"/>
      <c r="E145" s="28"/>
      <c r="F145" s="51" t="str">
        <f>IF(ISBLANK(E145),IF(ISBLANK(Q145),"","SI"),IF(G145&lt;&gt;"",IF(G145&gt;0,"SI",""),""))</f>
        <v/>
      </c>
      <c r="G145" s="52" t="str">
        <f>IF(ISBLANK(E145),"",IFERROR(VLOOKUP(E145,[1]REgaReportesMultiples!$A$2:$M$350,6,FALSE),""))</f>
        <v/>
      </c>
      <c r="H145" s="52" t="str">
        <f>IF(ISBLANK(E145),"",IFERROR(VLOOKUP(E145,[1]REgaReportesMultiples!$A$2:$M$350,9,FALSE),""))</f>
        <v/>
      </c>
      <c r="I145" s="40" t="str">
        <f>IF(ISBLANK(E145),IF(ISBLANK(Q145),"","SI"),IF(K145&lt;&gt;"",IF(K145&gt;0,"SI",""),""))</f>
        <v/>
      </c>
      <c r="J145" s="44" t="str">
        <f>IF(ISBLANK(E145),"",IFERROR(VLOOKUP(E145,[2]REgaReportesMultiples!$A$2:$M$350,6,FALSE),""))</f>
        <v/>
      </c>
      <c r="K145" s="44" t="str">
        <f>IF(ISBLANK(E145),"",IFERROR(VLOOKUP(E145,[2]REgaReportesMultiples!$A$2:$M$350,9,FALSE),""))</f>
        <v/>
      </c>
      <c r="L145" s="40" t="str">
        <f>IF(ISBLANK(E145),IF(ISBLANK(Q145),"","SI"),IF(M145&lt;&gt;"",IF(M145&gt;0,"SI",""),""))</f>
        <v/>
      </c>
      <c r="M145" s="44" t="str">
        <f>IF(ISBLANK(E145),"",IF(ISERROR(VLOOKUP(E145,[3]REgaReportesMultiples!$A$2:$M$350,4,FALSE)),"",VLOOKUP(E145,[3]REgaReportesMultiples!$A$2:$M$350,4,FALSE)))</f>
        <v/>
      </c>
      <c r="N145" s="52" t="s">
        <v>383</v>
      </c>
      <c r="O145" s="22"/>
      <c r="P145" s="22"/>
      <c r="Q145" s="22"/>
    </row>
    <row r="146" spans="1:17" ht="38.25" x14ac:dyDescent="0.2">
      <c r="A146" s="40" t="s">
        <v>57</v>
      </c>
      <c r="B146" s="23" t="s">
        <v>123</v>
      </c>
      <c r="C146" s="24" t="s">
        <v>318</v>
      </c>
      <c r="D146" s="28"/>
      <c r="E146" s="28"/>
      <c r="F146" s="51" t="str">
        <f>IF(ISBLANK(E146),IF(ISBLANK(Q146),"","SI"),IF(G146&lt;&gt;"",IF(G146&gt;0,"SI",""),""))</f>
        <v/>
      </c>
      <c r="G146" s="52" t="str">
        <f>IF(ISBLANK(E146),"",IFERROR(VLOOKUP(E146,[1]REgaReportesMultiples!$A$2:$M$350,6,FALSE),""))</f>
        <v/>
      </c>
      <c r="H146" s="52" t="str">
        <f>IF(ISBLANK(E146),"",IFERROR(VLOOKUP(E146,[1]REgaReportesMultiples!$A$2:$M$350,9,FALSE),""))</f>
        <v/>
      </c>
      <c r="I146" s="40" t="str">
        <f>IF(ISBLANK(E146),IF(ISBLANK(Q146),"","SI"),IF(K146&lt;&gt;"",IF(K146&gt;0,"SI",""),""))</f>
        <v/>
      </c>
      <c r="J146" s="44" t="str">
        <f>IF(ISBLANK(E146),"",IFERROR(VLOOKUP(E146,[2]REgaReportesMultiples!$A$2:$M$350,6,FALSE),""))</f>
        <v/>
      </c>
      <c r="K146" s="44" t="str">
        <f>IF(ISBLANK(E146),"",IFERROR(VLOOKUP(E146,[2]REgaReportesMultiples!$A$2:$M$350,9,FALSE),""))</f>
        <v/>
      </c>
      <c r="L146" s="40" t="str">
        <f>IF(ISBLANK(E146),IF(ISBLANK(Q146),"","SI"),IF(M146&lt;&gt;"",IF(M146&gt;0,"SI",""),""))</f>
        <v/>
      </c>
      <c r="M146" s="44" t="str">
        <f>IF(ISBLANK(E146),"",IF(ISERROR(VLOOKUP(E146,[3]REgaReportesMultiples!$A$2:$M$350,4,FALSE)),"",VLOOKUP(E146,[3]REgaReportesMultiples!$A$2:$M$350,4,FALSE)))</f>
        <v/>
      </c>
      <c r="N146" s="52" t="s">
        <v>383</v>
      </c>
      <c r="O146" s="22"/>
      <c r="P146" s="22"/>
      <c r="Q146" s="22"/>
    </row>
    <row r="147" spans="1:17" s="45" customFormat="1" ht="63.75" x14ac:dyDescent="0.2">
      <c r="A147" s="40" t="s">
        <v>57</v>
      </c>
      <c r="B147" s="41" t="s">
        <v>124</v>
      </c>
      <c r="C147" s="42" t="s">
        <v>319</v>
      </c>
      <c r="D147" s="43"/>
      <c r="E147" s="43"/>
      <c r="F147" s="51" t="str">
        <f>IF(ISBLANK(E147),IF(ISBLANK(Q147),"","SI"),IF(G147&lt;&gt;"",IF(G147&gt;0,"SI",""),""))</f>
        <v/>
      </c>
      <c r="G147" s="52" t="str">
        <f>IF(ISBLANK(E147),"",IFERROR(VLOOKUP(E147,[1]REgaReportesMultiples!$A$2:$M$350,6,FALSE),""))</f>
        <v/>
      </c>
      <c r="H147" s="52" t="str">
        <f>IF(ISBLANK(E147),"",IFERROR(VLOOKUP(E147,[1]REgaReportesMultiples!$A$2:$M$350,9,FALSE),""))</f>
        <v/>
      </c>
      <c r="I147" s="40" t="str">
        <f>IF(ISBLANK(E147),IF(ISBLANK(Q147),"","SI"),IF(K147&lt;&gt;"",IF(K147&gt;0,"SI",""),""))</f>
        <v/>
      </c>
      <c r="J147" s="44" t="str">
        <f>IF(ISBLANK(E147),"",IFERROR(VLOOKUP(E147,[2]REgaReportesMultiples!$A$2:$M$350,6,FALSE),""))</f>
        <v/>
      </c>
      <c r="K147" s="44" t="str">
        <f>IF(ISBLANK(E147),"",IFERROR(VLOOKUP(E147,[2]REgaReportesMultiples!$A$2:$M$350,9,FALSE),""))</f>
        <v/>
      </c>
      <c r="L147" s="40" t="str">
        <f>IF(ISBLANK(E147),IF(ISBLANK(Q147),"","SI"),IF(M147&lt;&gt;"",IF(M147&gt;0,"SI",""),""))</f>
        <v/>
      </c>
      <c r="M147" s="44" t="str">
        <f>IF(ISBLANK(E147),"",IF(ISERROR(VLOOKUP(E147,[3]REgaReportesMultiples!$A$2:$M$350,4,FALSE)),"",VLOOKUP(E147,[3]REgaReportesMultiples!$A$2:$M$350,4,FALSE)))</f>
        <v/>
      </c>
      <c r="N147" s="52" t="s">
        <v>383</v>
      </c>
      <c r="O147" s="40"/>
      <c r="P147" s="40"/>
      <c r="Q147" s="40"/>
    </row>
    <row r="148" spans="1:17" s="45" customFormat="1" ht="76.5" x14ac:dyDescent="0.2">
      <c r="A148" s="40" t="s">
        <v>57</v>
      </c>
      <c r="B148" s="41" t="s">
        <v>124</v>
      </c>
      <c r="C148" s="42" t="s">
        <v>320</v>
      </c>
      <c r="D148" s="43"/>
      <c r="E148" s="43"/>
      <c r="F148" s="51" t="str">
        <f>IF(ISBLANK(E148),IF(ISBLANK(Q148),"","SI"),IF(G148&lt;&gt;"",IF(G148&gt;0,"SI",""),""))</f>
        <v/>
      </c>
      <c r="G148" s="52" t="str">
        <f>IF(ISBLANK(E148),"",IFERROR(VLOOKUP(E148,[1]REgaReportesMultiples!$A$2:$M$350,6,FALSE),""))</f>
        <v/>
      </c>
      <c r="H148" s="52" t="str">
        <f>IF(ISBLANK(E148),"",IFERROR(VLOOKUP(E148,[1]REgaReportesMultiples!$A$2:$M$350,9,FALSE),""))</f>
        <v/>
      </c>
      <c r="I148" s="40" t="str">
        <f>IF(ISBLANK(E148),IF(ISBLANK(Q148),"","SI"),IF(K148&lt;&gt;"",IF(K148&gt;0,"SI",""),""))</f>
        <v/>
      </c>
      <c r="J148" s="44" t="str">
        <f>IF(ISBLANK(E148),"",IFERROR(VLOOKUP(E148,[2]REgaReportesMultiples!$A$2:$M$350,6,FALSE),""))</f>
        <v/>
      </c>
      <c r="K148" s="44" t="str">
        <f>IF(ISBLANK(E148),"",IFERROR(VLOOKUP(E148,[2]REgaReportesMultiples!$A$2:$M$350,9,FALSE),""))</f>
        <v/>
      </c>
      <c r="L148" s="40" t="str">
        <f>IF(ISBLANK(E148),IF(ISBLANK(Q148),"","SI"),IF(M148&lt;&gt;"",IF(M148&gt;0,"SI",""),""))</f>
        <v/>
      </c>
      <c r="M148" s="44" t="str">
        <f>IF(ISBLANK(E148),"",IF(ISERROR(VLOOKUP(E148,[3]REgaReportesMultiples!$A$2:$M$350,4,FALSE)),"",VLOOKUP(E148,[3]REgaReportesMultiples!$A$2:$M$350,4,FALSE)))</f>
        <v/>
      </c>
      <c r="N148" s="52" t="s">
        <v>383</v>
      </c>
      <c r="O148" s="40"/>
      <c r="P148" s="40"/>
      <c r="Q148" s="40"/>
    </row>
    <row r="149" spans="1:17" ht="25.5" x14ac:dyDescent="0.2">
      <c r="A149" s="24" t="s">
        <v>109</v>
      </c>
      <c r="B149" s="23" t="s">
        <v>109</v>
      </c>
      <c r="C149" s="24" t="s">
        <v>321</v>
      </c>
      <c r="D149" s="28"/>
      <c r="E149" s="28" t="s">
        <v>154</v>
      </c>
      <c r="F149" s="51" t="str">
        <f>IF(ISBLANK(E149),IF(ISBLANK(Q149),"","SI"),IF(G149&lt;&gt;"",IF(G149&gt;0,"SI",""),""))</f>
        <v>SI</v>
      </c>
      <c r="G149" s="52">
        <f>IF(ISBLANK(E149),"",IFERROR(VLOOKUP(E149,[1]REgaReportesMultiples!$A$2:$M$350,6,FALSE),""))</f>
        <v>57457.5</v>
      </c>
      <c r="H149" s="52">
        <f>IF(ISBLANK(E149),"",IFERROR(VLOOKUP(E149,[1]REgaReportesMultiples!$A$2:$M$350,9,FALSE),""))</f>
        <v>38403.5</v>
      </c>
      <c r="I149" s="40" t="str">
        <f>IF(ISBLANK(E149),IF(ISBLANK(Q149),"","SI"),IF(K149&lt;&gt;"",IF(K149&gt;0,"SI",""),""))</f>
        <v>SI</v>
      </c>
      <c r="J149" s="44">
        <f>IF(ISBLANK(E149),"",IFERROR(VLOOKUP(E149,[2]REgaReportesMultiples!$A$2:$M$350,6,FALSE),""))</f>
        <v>63403</v>
      </c>
      <c r="K149" s="44">
        <f>IF(ISBLANK(E149),"",IFERROR(VLOOKUP(E149,[2]REgaReportesMultiples!$A$2:$M$350,9,FALSE),""))</f>
        <v>38954</v>
      </c>
      <c r="L149" s="40" t="str">
        <f>IF(ISBLANK(E149),IF(ISBLANK(Q149),"","SI"),IF(M149&lt;&gt;"",IF(M149&gt;0,"SI",""),""))</f>
        <v>SI</v>
      </c>
      <c r="M149" s="44">
        <f>IF(ISBLANK(E149),"",IF(ISERROR(VLOOKUP(E149,[3]REgaReportesMultiples!$A$2:$M$350,4,FALSE)),"",VLOOKUP(E149,[3]REgaReportesMultiples!$A$2:$M$350,4,FALSE)))</f>
        <v>33000</v>
      </c>
      <c r="N149" s="52" t="str">
        <f t="shared" si="2"/>
        <v>CUMPLIDO</v>
      </c>
      <c r="O149" s="22"/>
      <c r="P149" s="22"/>
      <c r="Q149" s="22"/>
    </row>
    <row r="150" spans="1:17" ht="63.75" x14ac:dyDescent="0.2">
      <c r="A150" s="24" t="s">
        <v>109</v>
      </c>
      <c r="B150" s="23" t="s">
        <v>109</v>
      </c>
      <c r="C150" s="24" t="s">
        <v>322</v>
      </c>
      <c r="D150" s="28"/>
      <c r="E150" s="28" t="s">
        <v>155</v>
      </c>
      <c r="F150" s="51" t="str">
        <f>IF(ISBLANK(E150),IF(ISBLANK(Q150),"","SI"),IF(G150&lt;&gt;"",IF(G150&gt;0,"SI",""),""))</f>
        <v>SI</v>
      </c>
      <c r="G150" s="52">
        <f>IF(ISBLANK(E150),"",IFERROR(VLOOKUP(E150,[1]REgaReportesMultiples!$A$2:$M$350,6,FALSE),""))</f>
        <v>2531941</v>
      </c>
      <c r="H150" s="52">
        <f>IF(ISBLANK(E150),"",IFERROR(VLOOKUP(E150,[1]REgaReportesMultiples!$A$2:$M$350,9,FALSE),""))</f>
        <v>2421248.54</v>
      </c>
      <c r="I150" s="40" t="str">
        <f>IF(ISBLANK(E150),IF(ISBLANK(Q150),"","SI"),IF(K150&lt;&gt;"",IF(K150&gt;0,"SI",""),""))</f>
        <v>SI</v>
      </c>
      <c r="J150" s="44">
        <f>IF(ISBLANK(E150),"",IFERROR(VLOOKUP(E150,[2]REgaReportesMultiples!$A$2:$M$350,6,FALSE),""))</f>
        <v>1231995</v>
      </c>
      <c r="K150" s="44">
        <f>IF(ISBLANK(E150),"",IFERROR(VLOOKUP(E150,[2]REgaReportesMultiples!$A$2:$M$350,9,FALSE),""))</f>
        <v>1161081.83</v>
      </c>
      <c r="L150" s="40" t="str">
        <f>IF(ISBLANK(E150),IF(ISBLANK(Q150),"","SI"),IF(M150&lt;&gt;"",IF(M150&gt;0,"SI",""),""))</f>
        <v/>
      </c>
      <c r="M150" s="44" t="str">
        <f>IF(ISBLANK(E150),"",IF(ISERROR(VLOOKUP(E150,[3]REgaReportesMultiples!$A$2:$M$350,4,FALSE)),"",VLOOKUP(E150,[3]REgaReportesMultiples!$A$2:$M$350,4,FALSE)))</f>
        <v/>
      </c>
      <c r="N150" s="52" t="str">
        <f t="shared" si="2"/>
        <v>CUMPLIDO</v>
      </c>
      <c r="O150" s="22"/>
      <c r="P150" s="22"/>
      <c r="Q150" s="22"/>
    </row>
    <row r="151" spans="1:17" ht="63.75" x14ac:dyDescent="0.2">
      <c r="A151" s="24" t="s">
        <v>109</v>
      </c>
      <c r="B151" s="23" t="s">
        <v>109</v>
      </c>
      <c r="C151" s="24" t="s">
        <v>322</v>
      </c>
      <c r="D151" s="28"/>
      <c r="E151" s="28" t="s">
        <v>156</v>
      </c>
      <c r="F151" s="51" t="str">
        <f>IF(ISBLANK(E151),IF(ISBLANK(Q151),"","SI"),IF(G151&lt;&gt;"",IF(G151&gt;0,"SI",""),""))</f>
        <v/>
      </c>
      <c r="G151" s="52" t="str">
        <f>IF(ISBLANK(E151),"",IFERROR(VLOOKUP(E151,[1]REgaReportesMultiples!$A$2:$M$350,6,FALSE),""))</f>
        <v/>
      </c>
      <c r="H151" s="52" t="str">
        <f>IF(ISBLANK(E151),"",IFERROR(VLOOKUP(E151,[1]REgaReportesMultiples!$A$2:$M$350,9,FALSE),""))</f>
        <v/>
      </c>
      <c r="I151" s="40" t="str">
        <f>IF(ISBLANK(E151),IF(ISBLANK(Q151),"","SI"),IF(K151&lt;&gt;"",IF(K151&gt;0,"SI",""),""))</f>
        <v>SI</v>
      </c>
      <c r="J151" s="44">
        <f>IF(ISBLANK(E151),"",IFERROR(VLOOKUP(E151,[2]REgaReportesMultiples!$A$2:$M$350,6,FALSE),""))</f>
        <v>840075</v>
      </c>
      <c r="K151" s="44">
        <f>IF(ISBLANK(E151),"",IFERROR(VLOOKUP(E151,[2]REgaReportesMultiples!$A$2:$M$350,9,FALSE),""))</f>
        <v>792802.9</v>
      </c>
      <c r="L151" s="40" t="str">
        <f>IF(ISBLANK(E151),IF(ISBLANK(Q151),"","SI"),IF(M151&lt;&gt;"",IF(M151&gt;0,"SI",""),""))</f>
        <v>SI</v>
      </c>
      <c r="M151" s="44">
        <f>IF(ISBLANK(E151),"",IF(ISERROR(VLOOKUP(E151,[3]REgaReportesMultiples!$A$2:$M$350,4,FALSE)),"",VLOOKUP(E151,[3]REgaReportesMultiples!$A$2:$M$350,4,FALSE)))</f>
        <v>1972953</v>
      </c>
      <c r="N151" s="52" t="s">
        <v>382</v>
      </c>
      <c r="O151" s="22"/>
      <c r="P151" s="22"/>
      <c r="Q151" s="22"/>
    </row>
    <row r="152" spans="1:17" s="45" customFormat="1" ht="38.25" x14ac:dyDescent="0.2">
      <c r="A152" s="40" t="s">
        <v>113</v>
      </c>
      <c r="B152" s="41" t="s">
        <v>114</v>
      </c>
      <c r="C152" s="42" t="s">
        <v>323</v>
      </c>
      <c r="D152" s="43"/>
      <c r="E152" s="43"/>
      <c r="F152" s="51" t="str">
        <f>IF(ISBLANK(E152),IF(ISBLANK(Q152),"","SI"),IF(G152&lt;&gt;"",IF(G152&gt;0,"SI",""),""))</f>
        <v/>
      </c>
      <c r="G152" s="52" t="str">
        <f>IF(ISBLANK(E152),"",IFERROR(VLOOKUP(E152,[1]REgaReportesMultiples!$A$2:$M$350,6,FALSE),""))</f>
        <v/>
      </c>
      <c r="H152" s="52" t="str">
        <f>IF(ISBLANK(E152),"",IFERROR(VLOOKUP(E152,[1]REgaReportesMultiples!$A$2:$M$350,9,FALSE),""))</f>
        <v/>
      </c>
      <c r="I152" s="40" t="str">
        <f>IF(ISBLANK(E152),IF(ISBLANK(Q152),"","SI"),IF(K152&lt;&gt;"",IF(K152&gt;0,"SI",""),""))</f>
        <v/>
      </c>
      <c r="J152" s="44" t="str">
        <f>IF(ISBLANK(E152),"",IFERROR(VLOOKUP(E152,[2]REgaReportesMultiples!$A$2:$M$350,6,FALSE),""))</f>
        <v/>
      </c>
      <c r="K152" s="44" t="str">
        <f>IF(ISBLANK(E152),"",IFERROR(VLOOKUP(E152,[2]REgaReportesMultiples!$A$2:$M$350,9,FALSE),""))</f>
        <v/>
      </c>
      <c r="L152" s="40" t="str">
        <f>IF(ISBLANK(E152),IF(ISBLANK(Q152),"","SI"),IF(M152&lt;&gt;"",IF(M152&gt;0,"SI",""),""))</f>
        <v/>
      </c>
      <c r="M152" s="44" t="str">
        <f>IF(ISBLANK(E152),"",IF(ISERROR(VLOOKUP(E152,[3]REgaReportesMultiples!$A$2:$M$350,4,FALSE)),"",VLOOKUP(E152,[3]REgaReportesMultiples!$A$2:$M$350,4,FALSE)))</f>
        <v/>
      </c>
      <c r="N152" s="52" t="s">
        <v>383</v>
      </c>
      <c r="O152" s="40"/>
      <c r="P152" s="40"/>
      <c r="Q152" s="40"/>
    </row>
    <row r="153" spans="1:17" s="45" customFormat="1" x14ac:dyDescent="0.2">
      <c r="A153" s="40" t="s">
        <v>113</v>
      </c>
      <c r="B153" s="41" t="s">
        <v>125</v>
      </c>
      <c r="C153" s="42" t="s">
        <v>324</v>
      </c>
      <c r="D153" s="36" t="s">
        <v>131</v>
      </c>
      <c r="E153" s="43"/>
      <c r="F153" s="51" t="str">
        <f>IF(ISBLANK(E153),IF(ISBLANK(Q153),"","SI"),IF(G153&lt;&gt;"",IF(G153&gt;0,"SI",""),""))</f>
        <v/>
      </c>
      <c r="G153" s="52" t="str">
        <f>IF(ISBLANK(E153),"",IFERROR(VLOOKUP(E153,[1]REgaReportesMultiples!$A$2:$M$350,6,FALSE),""))</f>
        <v/>
      </c>
      <c r="H153" s="52" t="str">
        <f>IF(ISBLANK(E153),"",IFERROR(VLOOKUP(E153,[1]REgaReportesMultiples!$A$2:$M$350,9,FALSE),""))</f>
        <v/>
      </c>
      <c r="I153" s="40" t="str">
        <f>IF(ISBLANK(E153),IF(ISBLANK(Q153),"","SI"),IF(K153&lt;&gt;"",IF(K153&gt;0,"SI",""),""))</f>
        <v/>
      </c>
      <c r="J153" s="44" t="str">
        <f>IF(ISBLANK(E153),"",IFERROR(VLOOKUP(E153,[2]REgaReportesMultiples!$A$2:$M$350,6,FALSE),""))</f>
        <v/>
      </c>
      <c r="K153" s="44" t="str">
        <f>IF(ISBLANK(E153),"",IFERROR(VLOOKUP(E153,[2]REgaReportesMultiples!$A$2:$M$350,9,FALSE),""))</f>
        <v/>
      </c>
      <c r="L153" s="40" t="str">
        <f>IF(ISBLANK(E153),IF(ISBLANK(Q153),"","SI"),IF(M153&lt;&gt;"",IF(M153&gt;0,"SI",""),""))</f>
        <v/>
      </c>
      <c r="M153" s="44" t="str">
        <f>IF(ISBLANK(E153),"",IF(ISERROR(VLOOKUP(E153,[3]REgaReportesMultiples!$A$2:$M$350,4,FALSE)),"",VLOOKUP(E153,[3]REgaReportesMultiples!$A$2:$M$350,4,FALSE)))</f>
        <v/>
      </c>
      <c r="N153" s="52" t="s">
        <v>383</v>
      </c>
      <c r="O153" s="40"/>
      <c r="P153" s="40"/>
      <c r="Q153" s="40"/>
    </row>
    <row r="154" spans="1:17" s="45" customFormat="1" x14ac:dyDescent="0.2">
      <c r="A154" s="40" t="s">
        <v>113</v>
      </c>
      <c r="B154" s="41" t="s">
        <v>125</v>
      </c>
      <c r="C154" s="42" t="s">
        <v>265</v>
      </c>
      <c r="D154" s="43"/>
      <c r="E154" s="46" t="s">
        <v>143</v>
      </c>
      <c r="F154" s="51" t="str">
        <f>IF(ISBLANK(E154),IF(ISBLANK(Q154),"","SI"),IF(G154&lt;&gt;"",IF(G154&gt;0,"SI",""),""))</f>
        <v/>
      </c>
      <c r="G154" s="52" t="str">
        <f>IF(ISBLANK(E154),"",IFERROR(VLOOKUP(E154,[1]REgaReportesMultiples!$A$2:$M$350,6,FALSE),""))</f>
        <v/>
      </c>
      <c r="H154" s="52" t="str">
        <f>IF(ISBLANK(E154),"",IFERROR(VLOOKUP(E154,[1]REgaReportesMultiples!$A$2:$M$350,9,FALSE),""))</f>
        <v/>
      </c>
      <c r="I154" s="40" t="str">
        <f>IF(ISBLANK(E154),IF(ISBLANK(Q154),"","SI"),IF(K154&lt;&gt;"",IF(K154&gt;0,"SI",""),""))</f>
        <v/>
      </c>
      <c r="J154" s="44" t="str">
        <f>IF(ISBLANK(E154),"",IFERROR(VLOOKUP(E154,[2]REgaReportesMultiples!$A$2:$M$350,6,FALSE),""))</f>
        <v/>
      </c>
      <c r="K154" s="44" t="str">
        <f>IF(ISBLANK(E154),"",IFERROR(VLOOKUP(E154,[2]REgaReportesMultiples!$A$2:$M$350,9,FALSE),""))</f>
        <v/>
      </c>
      <c r="L154" s="40" t="str">
        <f>IF(ISBLANK(E154),IF(ISBLANK(Q154),"","SI"),IF(M154&lt;&gt;"",IF(M154&gt;0,"SI",""),""))</f>
        <v/>
      </c>
      <c r="M154" s="44" t="str">
        <f>IF(ISBLANK(E154),"",IF(ISERROR(VLOOKUP(E154,[3]REgaReportesMultiples!$A$2:$M$350,4,FALSE)),"",VLOOKUP(E154,[3]REgaReportesMultiples!$A$2:$M$350,4,FALSE)))</f>
        <v/>
      </c>
      <c r="N154" s="52" t="s">
        <v>383</v>
      </c>
      <c r="O154" s="40"/>
      <c r="P154" s="40"/>
      <c r="Q154" s="40" t="s">
        <v>170</v>
      </c>
    </row>
    <row r="155" spans="1:17" s="45" customFormat="1" ht="38.25" x14ac:dyDescent="0.2">
      <c r="A155" s="40" t="s">
        <v>113</v>
      </c>
      <c r="B155" s="41" t="s">
        <v>125</v>
      </c>
      <c r="C155" s="42" t="s">
        <v>325</v>
      </c>
      <c r="D155" s="43"/>
      <c r="E155" s="43"/>
      <c r="F155" s="51" t="str">
        <f>IF(ISBLANK(E155),IF(ISBLANK(Q155),"","SI"),IF(G155&lt;&gt;"",IF(G155&gt;0,"SI",""),""))</f>
        <v/>
      </c>
      <c r="G155" s="52" t="str">
        <f>IF(ISBLANK(E155),"",IFERROR(VLOOKUP(E155,[1]REgaReportesMultiples!$A$2:$M$350,6,FALSE),""))</f>
        <v/>
      </c>
      <c r="H155" s="52" t="str">
        <f>IF(ISBLANK(E155),"",IFERROR(VLOOKUP(E155,[1]REgaReportesMultiples!$A$2:$M$350,9,FALSE),""))</f>
        <v/>
      </c>
      <c r="I155" s="40" t="str">
        <f>IF(ISBLANK(E155),IF(ISBLANK(Q155),"","SI"),IF(K155&lt;&gt;"",IF(K155&gt;0,"SI",""),""))</f>
        <v/>
      </c>
      <c r="J155" s="44" t="str">
        <f>IF(ISBLANK(E155),"",IFERROR(VLOOKUP(E155,[2]REgaReportesMultiples!$A$2:$M$350,6,FALSE),""))</f>
        <v/>
      </c>
      <c r="K155" s="44" t="str">
        <f>IF(ISBLANK(E155),"",IFERROR(VLOOKUP(E155,[2]REgaReportesMultiples!$A$2:$M$350,9,FALSE),""))</f>
        <v/>
      </c>
      <c r="L155" s="40" t="str">
        <f>IF(ISBLANK(E155),IF(ISBLANK(Q155),"","SI"),IF(M155&lt;&gt;"",IF(M155&gt;0,"SI",""),""))</f>
        <v/>
      </c>
      <c r="M155" s="44" t="str">
        <f>IF(ISBLANK(E155),"",IF(ISERROR(VLOOKUP(E155,[3]REgaReportesMultiples!$A$2:$M$350,4,FALSE)),"",VLOOKUP(E155,[3]REgaReportesMultiples!$A$2:$M$350,4,FALSE)))</f>
        <v/>
      </c>
      <c r="N155" s="52" t="s">
        <v>383</v>
      </c>
      <c r="O155" s="40"/>
      <c r="P155" s="40"/>
      <c r="Q155" s="40"/>
    </row>
    <row r="156" spans="1:17" s="45" customFormat="1" ht="25.5" x14ac:dyDescent="0.2">
      <c r="A156" s="40" t="s">
        <v>113</v>
      </c>
      <c r="B156" s="41" t="s">
        <v>125</v>
      </c>
      <c r="C156" s="42" t="s">
        <v>326</v>
      </c>
      <c r="D156" s="43"/>
      <c r="E156" s="43"/>
      <c r="F156" s="51" t="str">
        <f>IF(ISBLANK(E156),IF(ISBLANK(Q156),"","SI"),IF(G156&lt;&gt;"",IF(G156&gt;0,"SI",""),""))</f>
        <v/>
      </c>
      <c r="G156" s="52" t="str">
        <f>IF(ISBLANK(E156),"",IFERROR(VLOOKUP(E156,[1]REgaReportesMultiples!$A$2:$M$350,6,FALSE),""))</f>
        <v/>
      </c>
      <c r="H156" s="52" t="str">
        <f>IF(ISBLANK(E156),"",IFERROR(VLOOKUP(E156,[1]REgaReportesMultiples!$A$2:$M$350,9,FALSE),""))</f>
        <v/>
      </c>
      <c r="I156" s="40" t="str">
        <f>IF(ISBLANK(E156),IF(ISBLANK(Q156),"","SI"),IF(K156&lt;&gt;"",IF(K156&gt;0,"SI",""),""))</f>
        <v/>
      </c>
      <c r="J156" s="44" t="str">
        <f>IF(ISBLANK(E156),"",IFERROR(VLOOKUP(E156,[2]REgaReportesMultiples!$A$2:$M$350,6,FALSE),""))</f>
        <v/>
      </c>
      <c r="K156" s="44" t="str">
        <f>IF(ISBLANK(E156),"",IFERROR(VLOOKUP(E156,[2]REgaReportesMultiples!$A$2:$M$350,9,FALSE),""))</f>
        <v/>
      </c>
      <c r="L156" s="40" t="str">
        <f>IF(ISBLANK(E156),IF(ISBLANK(Q156),"","SI"),IF(M156&lt;&gt;"",IF(M156&gt;0,"SI",""),""))</f>
        <v/>
      </c>
      <c r="M156" s="44" t="str">
        <f>IF(ISBLANK(E156),"",IF(ISERROR(VLOOKUP(E156,[3]REgaReportesMultiples!$A$2:$M$350,4,FALSE)),"",VLOOKUP(E156,[3]REgaReportesMultiples!$A$2:$M$350,4,FALSE)))</f>
        <v/>
      </c>
      <c r="N156" s="52" t="s">
        <v>383</v>
      </c>
      <c r="O156" s="40"/>
      <c r="P156" s="40"/>
      <c r="Q156" s="40"/>
    </row>
    <row r="157" spans="1:17" s="45" customFormat="1" ht="38.25" x14ac:dyDescent="0.2">
      <c r="A157" s="40" t="s">
        <v>113</v>
      </c>
      <c r="B157" s="41" t="s">
        <v>125</v>
      </c>
      <c r="C157" s="42" t="s">
        <v>327</v>
      </c>
      <c r="D157" s="43"/>
      <c r="E157" s="47" t="s">
        <v>144</v>
      </c>
      <c r="F157" s="51" t="str">
        <f>IF(ISBLANK(E157),IF(ISBLANK(Q157),"","SI"),IF(G157&lt;&gt;"",IF(G157&gt;0,"SI",""),""))</f>
        <v>SI</v>
      </c>
      <c r="G157" s="52">
        <f>IF(ISBLANK(E157),"",IFERROR(VLOOKUP(E157,[1]REgaReportesMultiples!$A$2:$M$350,6,FALSE),""))</f>
        <v>872919.87</v>
      </c>
      <c r="H157" s="52">
        <f>IF(ISBLANK(E157),"",IFERROR(VLOOKUP(E157,[1]REgaReportesMultiples!$A$2:$M$350,9,FALSE),""))</f>
        <v>42000</v>
      </c>
      <c r="I157" s="40" t="str">
        <f>IF(ISBLANK(E157),IF(ISBLANK(Q157),"","SI"),IF(K157&lt;&gt;"",IF(K157&gt;0,"SI",""),""))</f>
        <v/>
      </c>
      <c r="J157" s="44">
        <f>IF(ISBLANK(E157),"",IFERROR(VLOOKUP(E157,[2]REgaReportesMultiples!$A$2:$M$350,6,FALSE),""))</f>
        <v>0</v>
      </c>
      <c r="K157" s="44">
        <f>IF(ISBLANK(E157),"",IFERROR(VLOOKUP(E157,[2]REgaReportesMultiples!$A$2:$M$350,9,FALSE),""))</f>
        <v>0</v>
      </c>
      <c r="L157" s="40" t="str">
        <f>IF(ISBLANK(E157),IF(ISBLANK(Q157),"","SI"),IF(M157&lt;&gt;"",IF(M157&gt;0,"SI",""),""))</f>
        <v>SI</v>
      </c>
      <c r="M157" s="44">
        <f>IF(ISBLANK(E157),"",IF(ISERROR(VLOOKUP(E157,[3]REgaReportesMultiples!$A$2:$M$350,4,FALSE)),"",VLOOKUP(E157,[3]REgaReportesMultiples!$A$2:$M$350,4,FALSE)))</f>
        <v>1000</v>
      </c>
      <c r="N157" s="52" t="s">
        <v>382</v>
      </c>
      <c r="O157" s="40"/>
      <c r="P157" s="40"/>
      <c r="Q157" s="40"/>
    </row>
    <row r="158" spans="1:17" s="45" customFormat="1" ht="38.25" x14ac:dyDescent="0.2">
      <c r="A158" s="40" t="s">
        <v>113</v>
      </c>
      <c r="B158" s="41" t="s">
        <v>125</v>
      </c>
      <c r="C158" s="42" t="s">
        <v>327</v>
      </c>
      <c r="D158" s="43"/>
      <c r="E158" s="47" t="s">
        <v>145</v>
      </c>
      <c r="F158" s="51" t="str">
        <f>IF(ISBLANK(E158),IF(ISBLANK(Q158),"","SI"),IF(G158&lt;&gt;"",IF(G158&gt;0,"SI",""),""))</f>
        <v>SI</v>
      </c>
      <c r="G158" s="52">
        <f>IF(ISBLANK(E158),"",IFERROR(VLOOKUP(E158,[1]REgaReportesMultiples!$A$2:$M$350,6,FALSE),""))</f>
        <v>1810862</v>
      </c>
      <c r="H158" s="52">
        <f>IF(ISBLANK(E158),"",IFERROR(VLOOKUP(E158,[1]REgaReportesMultiples!$A$2:$M$350,9,FALSE),""))</f>
        <v>329900</v>
      </c>
      <c r="I158" s="40" t="str">
        <f>IF(ISBLANK(E158),IF(ISBLANK(Q158),"","SI"),IF(K158&lt;&gt;"",IF(K158&gt;0,"SI",""),""))</f>
        <v>SI</v>
      </c>
      <c r="J158" s="44">
        <f>IF(ISBLANK(E158),"",IFERROR(VLOOKUP(E158,[2]REgaReportesMultiples!$A$2:$M$350,6,FALSE),""))</f>
        <v>3358999.9</v>
      </c>
      <c r="K158" s="44">
        <f>IF(ISBLANK(E158),"",IFERROR(VLOOKUP(E158,[2]REgaReportesMultiples!$A$2:$M$350,9,FALSE),""))</f>
        <v>3358202.5</v>
      </c>
      <c r="L158" s="40" t="str">
        <f>IF(ISBLANK(E158),IF(ISBLANK(Q158),"","SI"),IF(M158&lt;&gt;"",IF(M158&gt;0,"SI",""),""))</f>
        <v>SI</v>
      </c>
      <c r="M158" s="44">
        <f>IF(ISBLANK(E158),"",IF(ISERROR(VLOOKUP(E158,[3]REgaReportesMultiples!$A$2:$M$350,4,FALSE)),"",VLOOKUP(E158,[3]REgaReportesMultiples!$A$2:$M$350,4,FALSE)))</f>
        <v>1525363</v>
      </c>
      <c r="N158" s="52" t="str">
        <f t="shared" si="2"/>
        <v>CUMPLIDO</v>
      </c>
      <c r="O158" s="40"/>
      <c r="P158" s="40"/>
      <c r="Q158" s="40"/>
    </row>
    <row r="159" spans="1:17" s="45" customFormat="1" ht="38.25" x14ac:dyDescent="0.2">
      <c r="A159" s="40" t="s">
        <v>113</v>
      </c>
      <c r="B159" s="41" t="s">
        <v>125</v>
      </c>
      <c r="C159" s="42" t="s">
        <v>327</v>
      </c>
      <c r="D159" s="43"/>
      <c r="E159" s="47" t="s">
        <v>146</v>
      </c>
      <c r="F159" s="51" t="str">
        <f>IF(ISBLANK(E159),IF(ISBLANK(Q159),"","SI"),IF(G159&lt;&gt;"",IF(G159&gt;0,"SI",""),""))</f>
        <v/>
      </c>
      <c r="G159" s="52">
        <f>IF(ISBLANK(E159),"",IFERROR(VLOOKUP(E159,[1]REgaReportesMultiples!$A$2:$M$350,6,FALSE),""))</f>
        <v>0</v>
      </c>
      <c r="H159" s="52">
        <f>IF(ISBLANK(E159),"",IFERROR(VLOOKUP(E159,[1]REgaReportesMultiples!$A$2:$M$350,9,FALSE),""))</f>
        <v>0</v>
      </c>
      <c r="I159" s="40" t="str">
        <f>IF(ISBLANK(E159),IF(ISBLANK(Q159),"","SI"),IF(K159&lt;&gt;"",IF(K159&gt;0,"SI",""),""))</f>
        <v/>
      </c>
      <c r="J159" s="44">
        <f>IF(ISBLANK(E159),"",IFERROR(VLOOKUP(E159,[2]REgaReportesMultiples!$A$2:$M$350,6,FALSE),""))</f>
        <v>0</v>
      </c>
      <c r="K159" s="44">
        <f>IF(ISBLANK(E159),"",IFERROR(VLOOKUP(E159,[2]REgaReportesMultiples!$A$2:$M$350,9,FALSE),""))</f>
        <v>0</v>
      </c>
      <c r="L159" s="40" t="str">
        <f>IF(ISBLANK(E159),IF(ISBLANK(Q159),"","SI"),IF(M159&lt;&gt;"",IF(M159&gt;0,"SI",""),""))</f>
        <v>SI</v>
      </c>
      <c r="M159" s="44">
        <f>IF(ISBLANK(E159),"",IF(ISERROR(VLOOKUP(E159,[3]REgaReportesMultiples!$A$2:$M$350,4,FALSE)),"",VLOOKUP(E159,[3]REgaReportesMultiples!$A$2:$M$350,4,FALSE)))</f>
        <v>2110000</v>
      </c>
      <c r="N159" s="52" t="s">
        <v>383</v>
      </c>
      <c r="O159" s="40"/>
      <c r="P159" s="40"/>
      <c r="Q159" s="40"/>
    </row>
    <row r="160" spans="1:17" s="45" customFormat="1" ht="38.25" x14ac:dyDescent="0.2">
      <c r="A160" s="40" t="s">
        <v>113</v>
      </c>
      <c r="B160" s="41" t="s">
        <v>125</v>
      </c>
      <c r="C160" s="42" t="s">
        <v>327</v>
      </c>
      <c r="D160" s="43"/>
      <c r="E160" s="47" t="s">
        <v>147</v>
      </c>
      <c r="F160" s="51" t="str">
        <f>IF(ISBLANK(E160),IF(ISBLANK(Q160),"","SI"),IF(G160&lt;&gt;"",IF(G160&gt;0,"SI",""),""))</f>
        <v>SI</v>
      </c>
      <c r="G160" s="52">
        <f>IF(ISBLANK(E160),"",IFERROR(VLOOKUP(E160,[1]REgaReportesMultiples!$A$2:$M$350,6,FALSE),""))</f>
        <v>1465000</v>
      </c>
      <c r="H160" s="52">
        <f>IF(ISBLANK(E160),"",IFERROR(VLOOKUP(E160,[1]REgaReportesMultiples!$A$2:$M$350,9,FALSE),""))</f>
        <v>249832.64</v>
      </c>
      <c r="I160" s="40" t="str">
        <f>IF(ISBLANK(E160),IF(ISBLANK(Q160),"","SI"),IF(K160&lt;&gt;"",IF(K160&gt;0,"SI",""),""))</f>
        <v>SI</v>
      </c>
      <c r="J160" s="44">
        <f>IF(ISBLANK(E160),"",IFERROR(VLOOKUP(E160,[2]REgaReportesMultiples!$A$2:$M$350,6,FALSE),""))</f>
        <v>3256683.36</v>
      </c>
      <c r="K160" s="44">
        <f>IF(ISBLANK(E160),"",IFERROR(VLOOKUP(E160,[2]REgaReportesMultiples!$A$2:$M$350,9,FALSE),""))</f>
        <v>3179233.82</v>
      </c>
      <c r="L160" s="40" t="str">
        <f>IF(ISBLANK(E160),IF(ISBLANK(Q160),"","SI"),IF(M160&lt;&gt;"",IF(M160&gt;0,"SI",""),""))</f>
        <v>SI</v>
      </c>
      <c r="M160" s="44">
        <f>IF(ISBLANK(E160),"",IF(ISERROR(VLOOKUP(E160,[3]REgaReportesMultiples!$A$2:$M$350,4,FALSE)),"",VLOOKUP(E160,[3]REgaReportesMultiples!$A$2:$M$350,4,FALSE)))</f>
        <v>1393484</v>
      </c>
      <c r="N160" s="52" t="str">
        <f t="shared" si="2"/>
        <v>CUMPLIDO</v>
      </c>
      <c r="O160" s="40"/>
      <c r="P160" s="40"/>
      <c r="Q160" s="40"/>
    </row>
    <row r="161" spans="1:17" s="45" customFormat="1" ht="38.25" x14ac:dyDescent="0.2">
      <c r="A161" s="40" t="s">
        <v>113</v>
      </c>
      <c r="B161" s="41" t="s">
        <v>125</v>
      </c>
      <c r="C161" s="42" t="s">
        <v>327</v>
      </c>
      <c r="D161" s="43"/>
      <c r="E161" s="47" t="s">
        <v>148</v>
      </c>
      <c r="F161" s="51" t="str">
        <f>IF(ISBLANK(E161),IF(ISBLANK(Q161),"","SI"),IF(G161&lt;&gt;"",IF(G161&gt;0,"SI",""),""))</f>
        <v>SI</v>
      </c>
      <c r="G161" s="52">
        <f>IF(ISBLANK(E161),"",IFERROR(VLOOKUP(E161,[1]REgaReportesMultiples!$A$2:$M$350,6,FALSE),""))</f>
        <v>1502977.5</v>
      </c>
      <c r="H161" s="52">
        <f>IF(ISBLANK(E161),"",IFERROR(VLOOKUP(E161,[1]REgaReportesMultiples!$A$2:$M$350,9,FALSE),""))</f>
        <v>1446622.22</v>
      </c>
      <c r="I161" s="40" t="str">
        <f>IF(ISBLANK(E161),IF(ISBLANK(Q161),"","SI"),IF(K161&lt;&gt;"",IF(K161&gt;0,"SI",""),""))</f>
        <v>SI</v>
      </c>
      <c r="J161" s="44">
        <f>IF(ISBLANK(E161),"",IFERROR(VLOOKUP(E161,[2]REgaReportesMultiples!$A$2:$M$350,6,FALSE),""))</f>
        <v>976432.5</v>
      </c>
      <c r="K161" s="44">
        <f>IF(ISBLANK(E161),"",IFERROR(VLOOKUP(E161,[2]REgaReportesMultiples!$A$2:$M$350,9,FALSE),""))</f>
        <v>952478.1</v>
      </c>
      <c r="L161" s="40" t="str">
        <f>IF(ISBLANK(E161),IF(ISBLANK(Q161),"","SI"),IF(M161&lt;&gt;"",IF(M161&gt;0,"SI",""),""))</f>
        <v>SI</v>
      </c>
      <c r="M161" s="44">
        <f>IF(ISBLANK(E161),"",IF(ISERROR(VLOOKUP(E161,[3]REgaReportesMultiples!$A$2:$M$350,4,FALSE)),"",VLOOKUP(E161,[3]REgaReportesMultiples!$A$2:$M$350,4,FALSE)))</f>
        <v>1720605</v>
      </c>
      <c r="N161" s="52" t="str">
        <f t="shared" si="2"/>
        <v>CUMPLIDO</v>
      </c>
      <c r="O161" s="40"/>
      <c r="P161" s="40"/>
      <c r="Q161" s="40"/>
    </row>
    <row r="162" spans="1:17" s="45" customFormat="1" ht="38.25" x14ac:dyDescent="0.2">
      <c r="A162" s="40" t="s">
        <v>113</v>
      </c>
      <c r="B162" s="41" t="s">
        <v>125</v>
      </c>
      <c r="C162" s="42" t="s">
        <v>327</v>
      </c>
      <c r="D162" s="43"/>
      <c r="E162" s="47" t="s">
        <v>149</v>
      </c>
      <c r="F162" s="51" t="str">
        <f>IF(ISBLANK(E162),IF(ISBLANK(Q162),"","SI"),IF(G162&lt;&gt;"",IF(G162&gt;0,"SI",""),""))</f>
        <v/>
      </c>
      <c r="G162" s="52" t="str">
        <f>IF(ISBLANK(E162),"",IFERROR(VLOOKUP(E162,[1]REgaReportesMultiples!$A$2:$M$350,6,FALSE),""))</f>
        <v/>
      </c>
      <c r="H162" s="52" t="str">
        <f>IF(ISBLANK(E162),"",IFERROR(VLOOKUP(E162,[1]REgaReportesMultiples!$A$2:$M$350,9,FALSE),""))</f>
        <v/>
      </c>
      <c r="I162" s="40" t="str">
        <f>IF(ISBLANK(E162),IF(ISBLANK(Q162),"","SI"),IF(K162&lt;&gt;"",IF(K162&gt;0,"SI",""),""))</f>
        <v/>
      </c>
      <c r="J162" s="44">
        <f>IF(ISBLANK(E162),"",IFERROR(VLOOKUP(E162,[2]REgaReportesMultiples!$A$2:$M$350,6,FALSE),""))</f>
        <v>0</v>
      </c>
      <c r="K162" s="44">
        <f>IF(ISBLANK(E162),"",IFERROR(VLOOKUP(E162,[2]REgaReportesMultiples!$A$2:$M$350,9,FALSE),""))</f>
        <v>0</v>
      </c>
      <c r="L162" s="40" t="str">
        <f>IF(ISBLANK(E162),IF(ISBLANK(Q162),"","SI"),IF(M162&lt;&gt;"",IF(M162&gt;0,"SI",""),""))</f>
        <v>SI</v>
      </c>
      <c r="M162" s="44">
        <f>IF(ISBLANK(E162),"",IF(ISERROR(VLOOKUP(E162,[3]REgaReportesMultiples!$A$2:$M$350,4,FALSE)),"",VLOOKUP(E162,[3]REgaReportesMultiples!$A$2:$M$350,4,FALSE)))</f>
        <v>2017977</v>
      </c>
      <c r="N162" s="52" t="s">
        <v>382</v>
      </c>
      <c r="O162" s="40"/>
      <c r="P162" s="40"/>
      <c r="Q162" s="40"/>
    </row>
    <row r="163" spans="1:17" s="45" customFormat="1" ht="38.25" x14ac:dyDescent="0.2">
      <c r="A163" s="40" t="s">
        <v>113</v>
      </c>
      <c r="B163" s="41" t="s">
        <v>125</v>
      </c>
      <c r="C163" s="42" t="s">
        <v>327</v>
      </c>
      <c r="D163" s="43"/>
      <c r="E163" s="47" t="s">
        <v>150</v>
      </c>
      <c r="F163" s="51" t="str">
        <f>IF(ISBLANK(E163),IF(ISBLANK(Q163),"","SI"),IF(G163&lt;&gt;"",IF(G163&gt;0,"SI",""),""))</f>
        <v/>
      </c>
      <c r="G163" s="52" t="str">
        <f>IF(ISBLANK(E163),"",IFERROR(VLOOKUP(E163,[1]REgaReportesMultiples!$A$2:$M$350,6,FALSE),""))</f>
        <v/>
      </c>
      <c r="H163" s="52" t="str">
        <f>IF(ISBLANK(E163),"",IFERROR(VLOOKUP(E163,[1]REgaReportesMultiples!$A$2:$M$350,9,FALSE),""))</f>
        <v/>
      </c>
      <c r="I163" s="40" t="str">
        <f>IF(ISBLANK(E163),IF(ISBLANK(Q163),"","SI"),IF(K163&lt;&gt;"",IF(K163&gt;0,"SI",""),""))</f>
        <v/>
      </c>
      <c r="J163" s="44">
        <f>IF(ISBLANK(E163),"",IFERROR(VLOOKUP(E163,[2]REgaReportesMultiples!$A$2:$M$350,6,FALSE),""))</f>
        <v>0</v>
      </c>
      <c r="K163" s="44">
        <f>IF(ISBLANK(E163),"",IFERROR(VLOOKUP(E163,[2]REgaReportesMultiples!$A$2:$M$350,9,FALSE),""))</f>
        <v>0</v>
      </c>
      <c r="L163" s="40" t="str">
        <f>IF(ISBLANK(E163),IF(ISBLANK(Q163),"","SI"),IF(M163&lt;&gt;"",IF(M163&gt;0,"SI",""),""))</f>
        <v>SI</v>
      </c>
      <c r="M163" s="44">
        <f>IF(ISBLANK(E163),"",IF(ISERROR(VLOOKUP(E163,[3]REgaReportesMultiples!$A$2:$M$350,4,FALSE)),"",VLOOKUP(E163,[3]REgaReportesMultiples!$A$2:$M$350,4,FALSE)))</f>
        <v>3000</v>
      </c>
      <c r="N163" s="52" t="s">
        <v>382</v>
      </c>
      <c r="O163" s="40"/>
      <c r="P163" s="40"/>
      <c r="Q163" s="40"/>
    </row>
    <row r="164" spans="1:17" s="45" customFormat="1" ht="38.25" x14ac:dyDescent="0.2">
      <c r="A164" s="40" t="s">
        <v>113</v>
      </c>
      <c r="B164" s="41" t="s">
        <v>125</v>
      </c>
      <c r="C164" s="42" t="s">
        <v>327</v>
      </c>
      <c r="D164" s="43"/>
      <c r="E164" s="47" t="s">
        <v>151</v>
      </c>
      <c r="F164" s="51" t="str">
        <f>IF(ISBLANK(E164),IF(ISBLANK(Q164),"","SI"),IF(G164&lt;&gt;"",IF(G164&gt;0,"SI",""),""))</f>
        <v/>
      </c>
      <c r="G164" s="52" t="str">
        <f>IF(ISBLANK(E164),"",IFERROR(VLOOKUP(E164,[1]REgaReportesMultiples!$A$2:$M$350,6,FALSE),""))</f>
        <v/>
      </c>
      <c r="H164" s="52" t="str">
        <f>IF(ISBLANK(E164),"",IFERROR(VLOOKUP(E164,[1]REgaReportesMultiples!$A$2:$M$350,9,FALSE),""))</f>
        <v/>
      </c>
      <c r="I164" s="40" t="str">
        <f>IF(ISBLANK(E164),IF(ISBLANK(Q164),"","SI"),IF(K164&lt;&gt;"",IF(K164&gt;0,"SI",""),""))</f>
        <v/>
      </c>
      <c r="J164" s="44">
        <f>IF(ISBLANK(E164),"",IFERROR(VLOOKUP(E164,[2]REgaReportesMultiples!$A$2:$M$350,6,FALSE),""))</f>
        <v>0</v>
      </c>
      <c r="K164" s="44">
        <f>IF(ISBLANK(E164),"",IFERROR(VLOOKUP(E164,[2]REgaReportesMultiples!$A$2:$M$350,9,FALSE),""))</f>
        <v>0</v>
      </c>
      <c r="L164" s="40" t="str">
        <f>IF(ISBLANK(E164),IF(ISBLANK(Q164),"","SI"),IF(M164&lt;&gt;"",IF(M164&gt;0,"SI",""),""))</f>
        <v>SI</v>
      </c>
      <c r="M164" s="44">
        <f>IF(ISBLANK(E164),"",IF(ISERROR(VLOOKUP(E164,[3]REgaReportesMultiples!$A$2:$M$350,4,FALSE)),"",VLOOKUP(E164,[3]REgaReportesMultiples!$A$2:$M$350,4,FALSE)))</f>
        <v>2227073</v>
      </c>
      <c r="N164" s="52" t="s">
        <v>382</v>
      </c>
      <c r="O164" s="40"/>
      <c r="P164" s="40"/>
      <c r="Q164" s="40"/>
    </row>
    <row r="165" spans="1:17" s="45" customFormat="1" ht="63.75" x14ac:dyDescent="0.2">
      <c r="A165" s="40" t="s">
        <v>113</v>
      </c>
      <c r="B165" s="41" t="s">
        <v>125</v>
      </c>
      <c r="C165" s="42" t="s">
        <v>328</v>
      </c>
      <c r="D165" s="43"/>
      <c r="E165" s="43" t="s">
        <v>142</v>
      </c>
      <c r="F165" s="51" t="str">
        <f>IF(ISBLANK(E165),IF(ISBLANK(Q165),"","SI"),IF(G165&lt;&gt;"",IF(G165&gt;0,"SI",""),""))</f>
        <v>SI</v>
      </c>
      <c r="G165" s="52">
        <f>IF(ISBLANK(E165),"",IFERROR(VLOOKUP(E165,[1]REgaReportesMultiples!$A$2:$M$350,6,FALSE),""))</f>
        <v>149472.20000000001</v>
      </c>
      <c r="H165" s="52">
        <f>IF(ISBLANK(E165),"",IFERROR(VLOOKUP(E165,[1]REgaReportesMultiples!$A$2:$M$350,9,FALSE),""))</f>
        <v>144978.14000000001</v>
      </c>
      <c r="I165" s="40" t="str">
        <f>IF(ISBLANK(E165),IF(ISBLANK(Q165),"","SI"),IF(K165&lt;&gt;"",IF(K165&gt;0,"SI",""),""))</f>
        <v>SI</v>
      </c>
      <c r="J165" s="44">
        <f>IF(ISBLANK(E165),"",IFERROR(VLOOKUP(E165,[2]REgaReportesMultiples!$A$2:$M$350,6,FALSE),""))</f>
        <v>94755.98</v>
      </c>
      <c r="K165" s="44">
        <f>IF(ISBLANK(E165),"",IFERROR(VLOOKUP(E165,[2]REgaReportesMultiples!$A$2:$M$350,9,FALSE),""))</f>
        <v>93364.02</v>
      </c>
      <c r="L165" s="40" t="str">
        <f>IF(ISBLANK(E165),IF(ISBLANK(Q165),"","SI"),IF(M165&lt;&gt;"",IF(M165&gt;0,"SI",""),""))</f>
        <v/>
      </c>
      <c r="M165" s="44" t="str">
        <f>IF(ISBLANK(E165),"",IF(ISERROR(VLOOKUP(E165,[3]REgaReportesMultiples!$A$2:$M$350,4,FALSE)),"",VLOOKUP(E165,[3]REgaReportesMultiples!$A$2:$M$350,4,FALSE)))</f>
        <v/>
      </c>
      <c r="N165" s="52" t="str">
        <f t="shared" si="2"/>
        <v>CUMPLIDO</v>
      </c>
      <c r="O165" s="40"/>
      <c r="P165" s="40"/>
      <c r="Q165" s="40"/>
    </row>
    <row r="166" spans="1:17" s="45" customFormat="1" ht="38.25" x14ac:dyDescent="0.2">
      <c r="A166" s="40" t="s">
        <v>113</v>
      </c>
      <c r="B166" s="41" t="s">
        <v>125</v>
      </c>
      <c r="C166" s="42" t="s">
        <v>329</v>
      </c>
      <c r="D166" s="43"/>
      <c r="E166" s="43" t="s">
        <v>153</v>
      </c>
      <c r="F166" s="51" t="str">
        <f>IF(ISBLANK(E166),IF(ISBLANK(Q166),"","SI"),IF(G166&lt;&gt;"",IF(G166&gt;0,"SI",""),""))</f>
        <v>SI</v>
      </c>
      <c r="G166" s="52">
        <f>IF(ISBLANK(E166),"",IFERROR(VLOOKUP(E166,[1]REgaReportesMultiples!$A$2:$M$350,6,FALSE),""))</f>
        <v>4059841.44</v>
      </c>
      <c r="H166" s="52">
        <f>IF(ISBLANK(E166),"",IFERROR(VLOOKUP(E166,[1]REgaReportesMultiples!$A$2:$M$350,9,FALSE),""))</f>
        <v>3942825.51</v>
      </c>
      <c r="I166" s="40" t="str">
        <f>IF(ISBLANK(E166),IF(ISBLANK(Q166),"","SI"),IF(K166&lt;&gt;"",IF(K166&gt;0,"SI",""),""))</f>
        <v>SI</v>
      </c>
      <c r="J166" s="44">
        <f>IF(ISBLANK(E166),"",IFERROR(VLOOKUP(E166,[2]REgaReportesMultiples!$A$2:$M$350,6,FALSE),""))</f>
        <v>1892365</v>
      </c>
      <c r="K166" s="44">
        <f>IF(ISBLANK(E166),"",IFERROR(VLOOKUP(E166,[2]REgaReportesMultiples!$A$2:$M$350,9,FALSE),""))</f>
        <v>1836302.76</v>
      </c>
      <c r="L166" s="40" t="str">
        <f>IF(ISBLANK(E166),IF(ISBLANK(Q166),"","SI"),IF(M166&lt;&gt;"",IF(M166&gt;0,"SI",""),""))</f>
        <v/>
      </c>
      <c r="M166" s="44" t="str">
        <f>IF(ISBLANK(E166),"",IF(ISERROR(VLOOKUP(E166,[3]REgaReportesMultiples!$A$2:$M$350,4,FALSE)),"",VLOOKUP(E166,[3]REgaReportesMultiples!$A$2:$M$350,4,FALSE)))</f>
        <v/>
      </c>
      <c r="N166" s="52" t="str">
        <f t="shared" si="2"/>
        <v>CUMPLIDO</v>
      </c>
      <c r="O166" s="40"/>
      <c r="P166" s="40"/>
      <c r="Q166" s="40"/>
    </row>
    <row r="167" spans="1:17" s="45" customFormat="1" ht="38.25" x14ac:dyDescent="0.2">
      <c r="A167" s="40" t="s">
        <v>113</v>
      </c>
      <c r="B167" s="41" t="s">
        <v>125</v>
      </c>
      <c r="C167" s="42" t="s">
        <v>330</v>
      </c>
      <c r="D167" s="43"/>
      <c r="E167" s="43" t="s">
        <v>152</v>
      </c>
      <c r="F167" s="51" t="str">
        <f>IF(ISBLANK(E167),IF(ISBLANK(Q167),"","SI"),IF(G167&lt;&gt;"",IF(G167&gt;0,"SI",""),""))</f>
        <v/>
      </c>
      <c r="G167" s="52" t="str">
        <f>IF(ISBLANK(E167),"",IFERROR(VLOOKUP(E167,[1]REgaReportesMultiples!$A$2:$M$350,6,FALSE),""))</f>
        <v/>
      </c>
      <c r="H167" s="52" t="str">
        <f>IF(ISBLANK(E167),"",IFERROR(VLOOKUP(E167,[1]REgaReportesMultiples!$A$2:$M$350,9,FALSE),""))</f>
        <v/>
      </c>
      <c r="I167" s="40" t="str">
        <f>IF(ISBLANK(E167),IF(ISBLANK(Q167),"","SI"),IF(K167&lt;&gt;"",IF(K167&gt;0,"SI",""),""))</f>
        <v/>
      </c>
      <c r="J167" s="44" t="str">
        <f>IF(ISBLANK(E167),"",IFERROR(VLOOKUP(E167,[2]REgaReportesMultiples!$A$2:$M$350,6,FALSE),""))</f>
        <v/>
      </c>
      <c r="K167" s="44" t="str">
        <f>IF(ISBLANK(E167),"",IFERROR(VLOOKUP(E167,[2]REgaReportesMultiples!$A$2:$M$350,9,FALSE),""))</f>
        <v/>
      </c>
      <c r="L167" s="40" t="str">
        <f>IF(ISBLANK(E167),IF(ISBLANK(Q167),"","SI"),IF(M167&lt;&gt;"",IF(M167&gt;0,"SI",""),""))</f>
        <v>SI</v>
      </c>
      <c r="M167" s="44">
        <f>IF(ISBLANK(E167),"",IF(ISERROR(VLOOKUP(E167,[3]REgaReportesMultiples!$A$2:$M$350,4,FALSE)),"",VLOOKUP(E167,[3]REgaReportesMultiples!$A$2:$M$350,4,FALSE)))</f>
        <v>1990723</v>
      </c>
      <c r="N167" s="52" t="s">
        <v>382</v>
      </c>
      <c r="O167" s="40"/>
      <c r="P167" s="40"/>
      <c r="Q167" s="40"/>
    </row>
    <row r="168" spans="1:17" s="45" customFormat="1" ht="25.5" x14ac:dyDescent="0.2">
      <c r="A168" s="40" t="s">
        <v>113</v>
      </c>
      <c r="B168" s="41" t="s">
        <v>125</v>
      </c>
      <c r="C168" s="42" t="s">
        <v>331</v>
      </c>
      <c r="D168" s="43"/>
      <c r="E168" s="43"/>
      <c r="F168" s="51" t="str">
        <f>IF(ISBLANK(E168),IF(ISBLANK(Q168),"","SI"),IF(G168&lt;&gt;"",IF(G168&gt;0,"SI",""),""))</f>
        <v/>
      </c>
      <c r="G168" s="52" t="str">
        <f>IF(ISBLANK(E168),"",IFERROR(VLOOKUP(E168,[1]REgaReportesMultiples!$A$2:$M$350,6,FALSE),""))</f>
        <v/>
      </c>
      <c r="H168" s="52" t="str">
        <f>IF(ISBLANK(E168),"",IFERROR(VLOOKUP(E168,[1]REgaReportesMultiples!$A$2:$M$350,9,FALSE),""))</f>
        <v/>
      </c>
      <c r="I168" s="40" t="str">
        <f>IF(ISBLANK(E168),IF(ISBLANK(Q168),"","SI"),IF(K168&lt;&gt;"",IF(K168&gt;0,"SI",""),""))</f>
        <v/>
      </c>
      <c r="J168" s="44" t="str">
        <f>IF(ISBLANK(E168),"",IFERROR(VLOOKUP(E168,[2]REgaReportesMultiples!$A$2:$M$350,6,FALSE),""))</f>
        <v/>
      </c>
      <c r="K168" s="44" t="str">
        <f>IF(ISBLANK(E168),"",IFERROR(VLOOKUP(E168,[2]REgaReportesMultiples!$A$2:$M$350,9,FALSE),""))</f>
        <v/>
      </c>
      <c r="L168" s="40" t="str">
        <f>IF(ISBLANK(E168),IF(ISBLANK(Q168),"","SI"),IF(M168&lt;&gt;"",IF(M168&gt;0,"SI",""),""))</f>
        <v/>
      </c>
      <c r="M168" s="44" t="str">
        <f>IF(ISBLANK(E168),"",IF(ISERROR(VLOOKUP(E168,[3]REgaReportesMultiples!$A$2:$M$350,4,FALSE)),"",VLOOKUP(E168,[3]REgaReportesMultiples!$A$2:$M$350,4,FALSE)))</f>
        <v/>
      </c>
      <c r="N168" s="52" t="s">
        <v>383</v>
      </c>
      <c r="O168" s="40"/>
      <c r="P168" s="40"/>
      <c r="Q168" s="40"/>
    </row>
    <row r="169" spans="1:17" s="45" customFormat="1" ht="38.25" x14ac:dyDescent="0.2">
      <c r="A169" s="40" t="s">
        <v>113</v>
      </c>
      <c r="B169" s="41" t="s">
        <v>125</v>
      </c>
      <c r="C169" s="42" t="s">
        <v>332</v>
      </c>
      <c r="D169" s="43"/>
      <c r="E169" s="43"/>
      <c r="F169" s="51" t="str">
        <f>IF(ISBLANK(E169),IF(ISBLANK(Q169),"","SI"),IF(G169&lt;&gt;"",IF(G169&gt;0,"SI",""),""))</f>
        <v/>
      </c>
      <c r="G169" s="52" t="str">
        <f>IF(ISBLANK(E169),"",IFERROR(VLOOKUP(E169,[1]REgaReportesMultiples!$A$2:$M$350,6,FALSE),""))</f>
        <v/>
      </c>
      <c r="H169" s="52" t="str">
        <f>IF(ISBLANK(E169),"",IFERROR(VLOOKUP(E169,[1]REgaReportesMultiples!$A$2:$M$350,9,FALSE),""))</f>
        <v/>
      </c>
      <c r="I169" s="40" t="str">
        <f>IF(ISBLANK(E169),IF(ISBLANK(Q169),"","SI"),IF(K169&lt;&gt;"",IF(K169&gt;0,"SI",""),""))</f>
        <v/>
      </c>
      <c r="J169" s="44" t="str">
        <f>IF(ISBLANK(E169),"",IFERROR(VLOOKUP(E169,[2]REgaReportesMultiples!$A$2:$M$350,6,FALSE),""))</f>
        <v/>
      </c>
      <c r="K169" s="44" t="str">
        <f>IF(ISBLANK(E169),"",IFERROR(VLOOKUP(E169,[2]REgaReportesMultiples!$A$2:$M$350,9,FALSE),""))</f>
        <v/>
      </c>
      <c r="L169" s="40" t="str">
        <f>IF(ISBLANK(E169),IF(ISBLANK(Q169),"","SI"),IF(M169&lt;&gt;"",IF(M169&gt;0,"SI",""),""))</f>
        <v/>
      </c>
      <c r="M169" s="44" t="str">
        <f>IF(ISBLANK(E169),"",IF(ISERROR(VLOOKUP(E169,[3]REgaReportesMultiples!$A$2:$M$350,4,FALSE)),"",VLOOKUP(E169,[3]REgaReportesMultiples!$A$2:$M$350,4,FALSE)))</f>
        <v/>
      </c>
      <c r="N169" s="52" t="s">
        <v>383</v>
      </c>
      <c r="O169" s="40"/>
      <c r="P169" s="40"/>
      <c r="Q169" s="40"/>
    </row>
    <row r="170" spans="1:17" s="45" customFormat="1" ht="25.5" x14ac:dyDescent="0.2">
      <c r="A170" s="40" t="s">
        <v>113</v>
      </c>
      <c r="B170" s="41" t="s">
        <v>125</v>
      </c>
      <c r="C170" s="42" t="s">
        <v>333</v>
      </c>
      <c r="D170" s="43"/>
      <c r="E170" s="43"/>
      <c r="F170" s="51" t="str">
        <f>IF(ISBLANK(E170),IF(ISBLANK(Q170),"","SI"),IF(G170&lt;&gt;"",IF(G170&gt;0,"SI",""),""))</f>
        <v/>
      </c>
      <c r="G170" s="52" t="str">
        <f>IF(ISBLANK(E170),"",IFERROR(VLOOKUP(E170,[1]REgaReportesMultiples!$A$2:$M$350,6,FALSE),""))</f>
        <v/>
      </c>
      <c r="H170" s="52" t="str">
        <f>IF(ISBLANK(E170),"",IFERROR(VLOOKUP(E170,[1]REgaReportesMultiples!$A$2:$M$350,9,FALSE),""))</f>
        <v/>
      </c>
      <c r="I170" s="40" t="str">
        <f>IF(ISBLANK(E170),IF(ISBLANK(Q170),"","SI"),IF(K170&lt;&gt;"",IF(K170&gt;0,"SI",""),""))</f>
        <v/>
      </c>
      <c r="J170" s="44" t="str">
        <f>IF(ISBLANK(E170),"",IFERROR(VLOOKUP(E170,[2]REgaReportesMultiples!$A$2:$M$350,6,FALSE),""))</f>
        <v/>
      </c>
      <c r="K170" s="44" t="str">
        <f>IF(ISBLANK(E170),"",IFERROR(VLOOKUP(E170,[2]REgaReportesMultiples!$A$2:$M$350,9,FALSE),""))</f>
        <v/>
      </c>
      <c r="L170" s="40" t="str">
        <f>IF(ISBLANK(E170),IF(ISBLANK(Q170),"","SI"),IF(M170&lt;&gt;"",IF(M170&gt;0,"SI",""),""))</f>
        <v/>
      </c>
      <c r="M170" s="44" t="str">
        <f>IF(ISBLANK(E170),"",IF(ISERROR(VLOOKUP(E170,[3]REgaReportesMultiples!$A$2:$M$350,4,FALSE)),"",VLOOKUP(E170,[3]REgaReportesMultiples!$A$2:$M$350,4,FALSE)))</f>
        <v/>
      </c>
      <c r="N170" s="52" t="s">
        <v>383</v>
      </c>
      <c r="O170" s="40"/>
      <c r="P170" s="40"/>
      <c r="Q170" s="40"/>
    </row>
    <row r="171" spans="1:17" s="45" customFormat="1" ht="25.5" x14ac:dyDescent="0.2">
      <c r="A171" s="40" t="s">
        <v>113</v>
      </c>
      <c r="B171" s="41" t="s">
        <v>125</v>
      </c>
      <c r="C171" s="42" t="s">
        <v>334</v>
      </c>
      <c r="D171" s="43"/>
      <c r="E171" s="43"/>
      <c r="F171" s="51" t="str">
        <f>IF(ISBLANK(E171),IF(ISBLANK(Q171),"","SI"),IF(G171&lt;&gt;"",IF(G171&gt;0,"SI",""),""))</f>
        <v/>
      </c>
      <c r="G171" s="52" t="str">
        <f>IF(ISBLANK(E171),"",IFERROR(VLOOKUP(E171,[1]REgaReportesMultiples!$A$2:$M$350,6,FALSE),""))</f>
        <v/>
      </c>
      <c r="H171" s="52" t="str">
        <f>IF(ISBLANK(E171),"",IFERROR(VLOOKUP(E171,[1]REgaReportesMultiples!$A$2:$M$350,9,FALSE),""))</f>
        <v/>
      </c>
      <c r="I171" s="40" t="str">
        <f>IF(ISBLANK(E171),IF(ISBLANK(Q171),"","SI"),IF(K171&lt;&gt;"",IF(K171&gt;0,"SI",""),""))</f>
        <v/>
      </c>
      <c r="J171" s="44" t="str">
        <f>IF(ISBLANK(E171),"",IFERROR(VLOOKUP(E171,[2]REgaReportesMultiples!$A$2:$M$350,6,FALSE),""))</f>
        <v/>
      </c>
      <c r="K171" s="44" t="str">
        <f>IF(ISBLANK(E171),"",IFERROR(VLOOKUP(E171,[2]REgaReportesMultiples!$A$2:$M$350,9,FALSE),""))</f>
        <v/>
      </c>
      <c r="L171" s="40" t="str">
        <f>IF(ISBLANK(E171),IF(ISBLANK(Q171),"","SI"),IF(M171&lt;&gt;"",IF(M171&gt;0,"SI",""),""))</f>
        <v/>
      </c>
      <c r="M171" s="44" t="str">
        <f>IF(ISBLANK(E171),"",IF(ISERROR(VLOOKUP(E171,[3]REgaReportesMultiples!$A$2:$M$350,4,FALSE)),"",VLOOKUP(E171,[3]REgaReportesMultiples!$A$2:$M$350,4,FALSE)))</f>
        <v/>
      </c>
      <c r="N171" s="52" t="s">
        <v>383</v>
      </c>
      <c r="O171" s="40"/>
      <c r="P171" s="40"/>
      <c r="Q171" s="40"/>
    </row>
    <row r="172" spans="1:17" s="45" customFormat="1" ht="51" x14ac:dyDescent="0.2">
      <c r="A172" s="40" t="s">
        <v>113</v>
      </c>
      <c r="B172" s="41" t="s">
        <v>125</v>
      </c>
      <c r="C172" s="42" t="s">
        <v>335</v>
      </c>
      <c r="D172" s="43"/>
      <c r="E172" s="43"/>
      <c r="F172" s="51" t="str">
        <f>IF(ISBLANK(E172),IF(ISBLANK(Q172),"","SI"),IF(G172&lt;&gt;"",IF(G172&gt;0,"SI",""),""))</f>
        <v/>
      </c>
      <c r="G172" s="52" t="str">
        <f>IF(ISBLANK(E172),"",IFERROR(VLOOKUP(E172,[1]REgaReportesMultiples!$A$2:$M$350,6,FALSE),""))</f>
        <v/>
      </c>
      <c r="H172" s="52" t="str">
        <f>IF(ISBLANK(E172),"",IFERROR(VLOOKUP(E172,[1]REgaReportesMultiples!$A$2:$M$350,9,FALSE),""))</f>
        <v/>
      </c>
      <c r="I172" s="40" t="str">
        <f>IF(ISBLANK(E172),IF(ISBLANK(Q172),"","SI"),IF(K172&lt;&gt;"",IF(K172&gt;0,"SI",""),""))</f>
        <v/>
      </c>
      <c r="J172" s="44" t="str">
        <f>IF(ISBLANK(E172),"",IFERROR(VLOOKUP(E172,[2]REgaReportesMultiples!$A$2:$M$350,6,FALSE),""))</f>
        <v/>
      </c>
      <c r="K172" s="44" t="str">
        <f>IF(ISBLANK(E172),"",IFERROR(VLOOKUP(E172,[2]REgaReportesMultiples!$A$2:$M$350,9,FALSE),""))</f>
        <v/>
      </c>
      <c r="L172" s="40" t="str">
        <f>IF(ISBLANK(E172),IF(ISBLANK(Q172),"","SI"),IF(M172&lt;&gt;"",IF(M172&gt;0,"SI",""),""))</f>
        <v/>
      </c>
      <c r="M172" s="44" t="str">
        <f>IF(ISBLANK(E172),"",IF(ISERROR(VLOOKUP(E172,[3]REgaReportesMultiples!$A$2:$M$350,4,FALSE)),"",VLOOKUP(E172,[3]REgaReportesMultiples!$A$2:$M$350,4,FALSE)))</f>
        <v/>
      </c>
      <c r="N172" s="52" t="s">
        <v>383</v>
      </c>
      <c r="O172" s="40"/>
      <c r="P172" s="40"/>
      <c r="Q172" s="40"/>
    </row>
    <row r="173" spans="1:17" s="45" customFormat="1" ht="25.5" x14ac:dyDescent="0.2">
      <c r="A173" s="40" t="s">
        <v>113</v>
      </c>
      <c r="B173" s="41" t="s">
        <v>125</v>
      </c>
      <c r="C173" s="42" t="s">
        <v>336</v>
      </c>
      <c r="D173" s="43"/>
      <c r="E173" s="43"/>
      <c r="F173" s="51" t="str">
        <f>IF(ISBLANK(E173),IF(ISBLANK(Q173),"","SI"),IF(G173&lt;&gt;"",IF(G173&gt;0,"SI",""),""))</f>
        <v/>
      </c>
      <c r="G173" s="52" t="str">
        <f>IF(ISBLANK(E173),"",IFERROR(VLOOKUP(E173,[1]REgaReportesMultiples!$A$2:$M$350,6,FALSE),""))</f>
        <v/>
      </c>
      <c r="H173" s="52" t="str">
        <f>IF(ISBLANK(E173),"",IFERROR(VLOOKUP(E173,[1]REgaReportesMultiples!$A$2:$M$350,9,FALSE),""))</f>
        <v/>
      </c>
      <c r="I173" s="40" t="str">
        <f>IF(ISBLANK(E173),IF(ISBLANK(Q173),"","SI"),IF(K173&lt;&gt;"",IF(K173&gt;0,"SI",""),""))</f>
        <v/>
      </c>
      <c r="J173" s="44" t="str">
        <f>IF(ISBLANK(E173),"",IFERROR(VLOOKUP(E173,[2]REgaReportesMultiples!$A$2:$M$350,6,FALSE),""))</f>
        <v/>
      </c>
      <c r="K173" s="44" t="str">
        <f>IF(ISBLANK(E173),"",IFERROR(VLOOKUP(E173,[2]REgaReportesMultiples!$A$2:$M$350,9,FALSE),""))</f>
        <v/>
      </c>
      <c r="L173" s="40" t="str">
        <f>IF(ISBLANK(E173),IF(ISBLANK(Q173),"","SI"),IF(M173&lt;&gt;"",IF(M173&gt;0,"SI",""),""))</f>
        <v/>
      </c>
      <c r="M173" s="44" t="str">
        <f>IF(ISBLANK(E173),"",IF(ISERROR(VLOOKUP(E173,[3]REgaReportesMultiples!$A$2:$M$350,4,FALSE)),"",VLOOKUP(E173,[3]REgaReportesMultiples!$A$2:$M$350,4,FALSE)))</f>
        <v/>
      </c>
      <c r="N173" s="52" t="s">
        <v>383</v>
      </c>
      <c r="O173" s="40"/>
      <c r="P173" s="40"/>
      <c r="Q173" s="40"/>
    </row>
    <row r="174" spans="1:17" s="45" customFormat="1" ht="38.25" x14ac:dyDescent="0.2">
      <c r="A174" s="40" t="s">
        <v>113</v>
      </c>
      <c r="B174" s="41" t="s">
        <v>125</v>
      </c>
      <c r="C174" s="42" t="s">
        <v>337</v>
      </c>
      <c r="D174" s="43"/>
      <c r="E174" s="43"/>
      <c r="F174" s="51" t="str">
        <f>IF(ISBLANK(E174),IF(ISBLANK(Q174),"","SI"),IF(G174&lt;&gt;"",IF(G174&gt;0,"SI",""),""))</f>
        <v/>
      </c>
      <c r="G174" s="52" t="str">
        <f>IF(ISBLANK(E174),"",IFERROR(VLOOKUP(E174,[1]REgaReportesMultiples!$A$2:$M$350,6,FALSE),""))</f>
        <v/>
      </c>
      <c r="H174" s="52" t="str">
        <f>IF(ISBLANK(E174),"",IFERROR(VLOOKUP(E174,[1]REgaReportesMultiples!$A$2:$M$350,9,FALSE),""))</f>
        <v/>
      </c>
      <c r="I174" s="40" t="str">
        <f>IF(ISBLANK(E174),IF(ISBLANK(Q174),"","SI"),IF(K174&lt;&gt;"",IF(K174&gt;0,"SI",""),""))</f>
        <v/>
      </c>
      <c r="J174" s="44" t="str">
        <f>IF(ISBLANK(E174),"",IFERROR(VLOOKUP(E174,[2]REgaReportesMultiples!$A$2:$M$350,6,FALSE),""))</f>
        <v/>
      </c>
      <c r="K174" s="44" t="str">
        <f>IF(ISBLANK(E174),"",IFERROR(VLOOKUP(E174,[2]REgaReportesMultiples!$A$2:$M$350,9,FALSE),""))</f>
        <v/>
      </c>
      <c r="L174" s="40" t="str">
        <f>IF(ISBLANK(E174),IF(ISBLANK(Q174),"","SI"),IF(M174&lt;&gt;"",IF(M174&gt;0,"SI",""),""))</f>
        <v/>
      </c>
      <c r="M174" s="44" t="str">
        <f>IF(ISBLANK(E174),"",IF(ISERROR(VLOOKUP(E174,[3]REgaReportesMultiples!$A$2:$M$350,4,FALSE)),"",VLOOKUP(E174,[3]REgaReportesMultiples!$A$2:$M$350,4,FALSE)))</f>
        <v/>
      </c>
      <c r="N174" s="52" t="s">
        <v>383</v>
      </c>
      <c r="O174" s="40"/>
      <c r="P174" s="40"/>
      <c r="Q174" s="40"/>
    </row>
    <row r="175" spans="1:17" s="45" customFormat="1" ht="25.5" x14ac:dyDescent="0.2">
      <c r="A175" s="40" t="s">
        <v>113</v>
      </c>
      <c r="B175" s="41" t="s">
        <v>125</v>
      </c>
      <c r="C175" s="42" t="s">
        <v>338</v>
      </c>
      <c r="D175" s="43"/>
      <c r="E175" s="43"/>
      <c r="F175" s="51" t="str">
        <f>IF(ISBLANK(E175),IF(ISBLANK(Q175),"","SI"),IF(G175&lt;&gt;"",IF(G175&gt;0,"SI",""),""))</f>
        <v/>
      </c>
      <c r="G175" s="52" t="str">
        <f>IF(ISBLANK(E175),"",IFERROR(VLOOKUP(E175,[1]REgaReportesMultiples!$A$2:$M$350,6,FALSE),""))</f>
        <v/>
      </c>
      <c r="H175" s="52" t="str">
        <f>IF(ISBLANK(E175),"",IFERROR(VLOOKUP(E175,[1]REgaReportesMultiples!$A$2:$M$350,9,FALSE),""))</f>
        <v/>
      </c>
      <c r="I175" s="40" t="str">
        <f>IF(ISBLANK(E175),IF(ISBLANK(Q175),"","SI"),IF(K175&lt;&gt;"",IF(K175&gt;0,"SI",""),""))</f>
        <v/>
      </c>
      <c r="J175" s="44" t="str">
        <f>IF(ISBLANK(E175),"",IFERROR(VLOOKUP(E175,[2]REgaReportesMultiples!$A$2:$M$350,6,FALSE),""))</f>
        <v/>
      </c>
      <c r="K175" s="44" t="str">
        <f>IF(ISBLANK(E175),"",IFERROR(VLOOKUP(E175,[2]REgaReportesMultiples!$A$2:$M$350,9,FALSE),""))</f>
        <v/>
      </c>
      <c r="L175" s="40" t="str">
        <f>IF(ISBLANK(E175),IF(ISBLANK(Q175),"","SI"),IF(M175&lt;&gt;"",IF(M175&gt;0,"SI",""),""))</f>
        <v/>
      </c>
      <c r="M175" s="44" t="str">
        <f>IF(ISBLANK(E175),"",IF(ISERROR(VLOOKUP(E175,[3]REgaReportesMultiples!$A$2:$M$350,4,FALSE)),"",VLOOKUP(E175,[3]REgaReportesMultiples!$A$2:$M$350,4,FALSE)))</f>
        <v/>
      </c>
      <c r="N175" s="52" t="s">
        <v>383</v>
      </c>
      <c r="O175" s="40"/>
      <c r="P175" s="40"/>
      <c r="Q175" s="40"/>
    </row>
    <row r="176" spans="1:17" s="45" customFormat="1" ht="38.25" x14ac:dyDescent="0.2">
      <c r="A176" s="40" t="s">
        <v>113</v>
      </c>
      <c r="B176" s="41" t="s">
        <v>125</v>
      </c>
      <c r="C176" s="42" t="s">
        <v>339</v>
      </c>
      <c r="D176" s="43"/>
      <c r="E176" s="43"/>
      <c r="F176" s="51" t="str">
        <f>IF(ISBLANK(E176),IF(ISBLANK(Q176),"","SI"),IF(G176&lt;&gt;"",IF(G176&gt;0,"SI",""),""))</f>
        <v/>
      </c>
      <c r="G176" s="52" t="str">
        <f>IF(ISBLANK(E176),"",IFERROR(VLOOKUP(E176,[1]REgaReportesMultiples!$A$2:$M$350,6,FALSE),""))</f>
        <v/>
      </c>
      <c r="H176" s="52" t="str">
        <f>IF(ISBLANK(E176),"",IFERROR(VLOOKUP(E176,[1]REgaReportesMultiples!$A$2:$M$350,9,FALSE),""))</f>
        <v/>
      </c>
      <c r="I176" s="40" t="str">
        <f>IF(ISBLANK(E176),IF(ISBLANK(Q176),"","SI"),IF(K176&lt;&gt;"",IF(K176&gt;0,"SI",""),""))</f>
        <v/>
      </c>
      <c r="J176" s="44" t="str">
        <f>IF(ISBLANK(E176),"",IFERROR(VLOOKUP(E176,[2]REgaReportesMultiples!$A$2:$M$350,6,FALSE),""))</f>
        <v/>
      </c>
      <c r="K176" s="44" t="str">
        <f>IF(ISBLANK(E176),"",IFERROR(VLOOKUP(E176,[2]REgaReportesMultiples!$A$2:$M$350,9,FALSE),""))</f>
        <v/>
      </c>
      <c r="L176" s="40" t="str">
        <f>IF(ISBLANK(E176),IF(ISBLANK(Q176),"","SI"),IF(M176&lt;&gt;"",IF(M176&gt;0,"SI",""),""))</f>
        <v/>
      </c>
      <c r="M176" s="44" t="str">
        <f>IF(ISBLANK(E176),"",IF(ISERROR(VLOOKUP(E176,[3]REgaReportesMultiples!$A$2:$M$350,4,FALSE)),"",VLOOKUP(E176,[3]REgaReportesMultiples!$A$2:$M$350,4,FALSE)))</f>
        <v/>
      </c>
      <c r="N176" s="52" t="s">
        <v>383</v>
      </c>
      <c r="O176" s="40"/>
      <c r="P176" s="40"/>
      <c r="Q176" s="40"/>
    </row>
    <row r="177" spans="1:17" ht="38.25" x14ac:dyDescent="0.2">
      <c r="A177" s="40" t="s">
        <v>113</v>
      </c>
      <c r="B177" s="23" t="s">
        <v>126</v>
      </c>
      <c r="C177" s="24" t="s">
        <v>340</v>
      </c>
      <c r="D177" s="28"/>
      <c r="E177" s="28"/>
      <c r="F177" s="51" t="str">
        <f>IF(ISBLANK(E177),IF(ISBLANK(Q177),"","SI"),IF(G177&lt;&gt;"",IF(G177&gt;0,"SI",""),""))</f>
        <v/>
      </c>
      <c r="G177" s="52" t="str">
        <f>IF(ISBLANK(E177),"",IFERROR(VLOOKUP(E177,[1]REgaReportesMultiples!$A$2:$M$350,6,FALSE),""))</f>
        <v/>
      </c>
      <c r="H177" s="52" t="str">
        <f>IF(ISBLANK(E177),"",IFERROR(VLOOKUP(E177,[1]REgaReportesMultiples!$A$2:$M$350,9,FALSE),""))</f>
        <v/>
      </c>
      <c r="I177" s="40" t="str">
        <f>IF(ISBLANK(E177),IF(ISBLANK(Q177),"","SI"),IF(K177&lt;&gt;"",IF(K177&gt;0,"SI",""),""))</f>
        <v/>
      </c>
      <c r="J177" s="44" t="str">
        <f>IF(ISBLANK(E177),"",IFERROR(VLOOKUP(E177,[2]REgaReportesMultiples!$A$2:$M$350,6,FALSE),""))</f>
        <v/>
      </c>
      <c r="K177" s="44" t="str">
        <f>IF(ISBLANK(E177),"",IFERROR(VLOOKUP(E177,[2]REgaReportesMultiples!$A$2:$M$350,9,FALSE),""))</f>
        <v/>
      </c>
      <c r="L177" s="40" t="str">
        <f>IF(ISBLANK(E177),IF(ISBLANK(Q177),"","SI"),IF(M177&lt;&gt;"",IF(M177&gt;0,"SI",""),""))</f>
        <v/>
      </c>
      <c r="M177" s="44" t="str">
        <f>IF(ISBLANK(E177),"",IF(ISERROR(VLOOKUP(E177,[3]REgaReportesMultiples!$A$2:$M$350,4,FALSE)),"",VLOOKUP(E177,[3]REgaReportesMultiples!$A$2:$M$350,4,FALSE)))</f>
        <v/>
      </c>
      <c r="N177" s="52" t="s">
        <v>383</v>
      </c>
      <c r="O177" s="22"/>
      <c r="P177" s="22"/>
      <c r="Q177" s="22"/>
    </row>
    <row r="178" spans="1:17" ht="38.25" x14ac:dyDescent="0.2">
      <c r="A178" s="40" t="s">
        <v>113</v>
      </c>
      <c r="B178" s="23" t="s">
        <v>126</v>
      </c>
      <c r="C178" s="24" t="s">
        <v>341</v>
      </c>
      <c r="D178" s="28"/>
      <c r="E178" s="28"/>
      <c r="F178" s="51" t="str">
        <f>IF(ISBLANK(E178),IF(ISBLANK(Q178),"","SI"),IF(G178&lt;&gt;"",IF(G178&gt;0,"SI",""),""))</f>
        <v/>
      </c>
      <c r="G178" s="52" t="str">
        <f>IF(ISBLANK(E178),"",IFERROR(VLOOKUP(E178,[1]REgaReportesMultiples!$A$2:$M$350,6,FALSE),""))</f>
        <v/>
      </c>
      <c r="H178" s="52" t="str">
        <f>IF(ISBLANK(E178),"",IFERROR(VLOOKUP(E178,[1]REgaReportesMultiples!$A$2:$M$350,9,FALSE),""))</f>
        <v/>
      </c>
      <c r="I178" s="40" t="str">
        <f>IF(ISBLANK(E178),IF(ISBLANK(Q178),"","SI"),IF(K178&lt;&gt;"",IF(K178&gt;0,"SI",""),""))</f>
        <v/>
      </c>
      <c r="J178" s="44" t="str">
        <f>IF(ISBLANK(E178),"",IFERROR(VLOOKUP(E178,[2]REgaReportesMultiples!$A$2:$M$350,6,FALSE),""))</f>
        <v/>
      </c>
      <c r="K178" s="44" t="str">
        <f>IF(ISBLANK(E178),"",IFERROR(VLOOKUP(E178,[2]REgaReportesMultiples!$A$2:$M$350,9,FALSE),""))</f>
        <v/>
      </c>
      <c r="L178" s="40" t="str">
        <f>IF(ISBLANK(E178),IF(ISBLANK(Q178),"","SI"),IF(M178&lt;&gt;"",IF(M178&gt;0,"SI",""),""))</f>
        <v/>
      </c>
      <c r="M178" s="44" t="str">
        <f>IF(ISBLANK(E178),"",IF(ISERROR(VLOOKUP(E178,[3]REgaReportesMultiples!$A$2:$M$350,4,FALSE)),"",VLOOKUP(E178,[3]REgaReportesMultiples!$A$2:$M$350,4,FALSE)))</f>
        <v/>
      </c>
      <c r="N178" s="52" t="s">
        <v>383</v>
      </c>
      <c r="O178" s="22"/>
      <c r="P178" s="22"/>
      <c r="Q178" s="22"/>
    </row>
    <row r="179" spans="1:17" ht="63.75" x14ac:dyDescent="0.2">
      <c r="A179" s="40" t="s">
        <v>113</v>
      </c>
      <c r="B179" s="23" t="s">
        <v>126</v>
      </c>
      <c r="C179" s="24" t="s">
        <v>342</v>
      </c>
      <c r="D179" s="28"/>
      <c r="E179" s="28"/>
      <c r="F179" s="51" t="str">
        <f>IF(ISBLANK(E179),IF(ISBLANK(Q179),"","SI"),IF(G179&lt;&gt;"",IF(G179&gt;0,"SI",""),""))</f>
        <v/>
      </c>
      <c r="G179" s="52" t="str">
        <f>IF(ISBLANK(E179),"",IFERROR(VLOOKUP(E179,[1]REgaReportesMultiples!$A$2:$M$350,6,FALSE),""))</f>
        <v/>
      </c>
      <c r="H179" s="52" t="str">
        <f>IF(ISBLANK(E179),"",IFERROR(VLOOKUP(E179,[1]REgaReportesMultiples!$A$2:$M$350,9,FALSE),""))</f>
        <v/>
      </c>
      <c r="I179" s="40" t="str">
        <f>IF(ISBLANK(E179),IF(ISBLANK(Q179),"","SI"),IF(K179&lt;&gt;"",IF(K179&gt;0,"SI",""),""))</f>
        <v/>
      </c>
      <c r="J179" s="44" t="str">
        <f>IF(ISBLANK(E179),"",IFERROR(VLOOKUP(E179,[2]REgaReportesMultiples!$A$2:$M$350,6,FALSE),""))</f>
        <v/>
      </c>
      <c r="K179" s="44" t="str">
        <f>IF(ISBLANK(E179),"",IFERROR(VLOOKUP(E179,[2]REgaReportesMultiples!$A$2:$M$350,9,FALSE),""))</f>
        <v/>
      </c>
      <c r="L179" s="40" t="str">
        <f>IF(ISBLANK(E179),IF(ISBLANK(Q179),"","SI"),IF(M179&lt;&gt;"",IF(M179&gt;0,"SI",""),""))</f>
        <v/>
      </c>
      <c r="M179" s="44" t="str">
        <f>IF(ISBLANK(E179),"",IF(ISERROR(VLOOKUP(E179,[3]REgaReportesMultiples!$A$2:$M$350,4,FALSE)),"",VLOOKUP(E179,[3]REgaReportesMultiples!$A$2:$M$350,4,FALSE)))</f>
        <v/>
      </c>
      <c r="N179" s="52" t="s">
        <v>383</v>
      </c>
      <c r="O179" s="22"/>
      <c r="P179" s="22"/>
      <c r="Q179" s="22"/>
    </row>
    <row r="180" spans="1:17" ht="25.5" x14ac:dyDescent="0.2">
      <c r="A180" s="40" t="s">
        <v>113</v>
      </c>
      <c r="B180" s="23" t="s">
        <v>126</v>
      </c>
      <c r="C180" s="24" t="s">
        <v>343</v>
      </c>
      <c r="D180" s="28"/>
      <c r="E180" s="28"/>
      <c r="F180" s="51" t="str">
        <f>IF(ISBLANK(E180),IF(ISBLANK(Q180),"","SI"),IF(G180&lt;&gt;"",IF(G180&gt;0,"SI",""),""))</f>
        <v/>
      </c>
      <c r="G180" s="52" t="str">
        <f>IF(ISBLANK(E180),"",IFERROR(VLOOKUP(E180,[1]REgaReportesMultiples!$A$2:$M$350,6,FALSE),""))</f>
        <v/>
      </c>
      <c r="H180" s="52" t="str">
        <f>IF(ISBLANK(E180),"",IFERROR(VLOOKUP(E180,[1]REgaReportesMultiples!$A$2:$M$350,9,FALSE),""))</f>
        <v/>
      </c>
      <c r="I180" s="40" t="str">
        <f>IF(ISBLANK(E180),IF(ISBLANK(Q180),"","SI"),IF(K180&lt;&gt;"",IF(K180&gt;0,"SI",""),""))</f>
        <v/>
      </c>
      <c r="J180" s="44" t="str">
        <f>IF(ISBLANK(E180),"",IFERROR(VLOOKUP(E180,[2]REgaReportesMultiples!$A$2:$M$350,6,FALSE),""))</f>
        <v/>
      </c>
      <c r="K180" s="44" t="str">
        <f>IF(ISBLANK(E180),"",IFERROR(VLOOKUP(E180,[2]REgaReportesMultiples!$A$2:$M$350,9,FALSE),""))</f>
        <v/>
      </c>
      <c r="L180" s="40" t="str">
        <f>IF(ISBLANK(E180),IF(ISBLANK(Q180),"","SI"),IF(M180&lt;&gt;"",IF(M180&gt;0,"SI",""),""))</f>
        <v/>
      </c>
      <c r="M180" s="44" t="str">
        <f>IF(ISBLANK(E180),"",IF(ISERROR(VLOOKUP(E180,[3]REgaReportesMultiples!$A$2:$M$350,4,FALSE)),"",VLOOKUP(E180,[3]REgaReportesMultiples!$A$2:$M$350,4,FALSE)))</f>
        <v/>
      </c>
      <c r="N180" s="52" t="s">
        <v>383</v>
      </c>
      <c r="O180" s="22"/>
      <c r="P180" s="22"/>
      <c r="Q180" s="22"/>
    </row>
    <row r="181" spans="1:17" ht="38.25" x14ac:dyDescent="0.2">
      <c r="A181" s="40" t="s">
        <v>113</v>
      </c>
      <c r="B181" s="23" t="s">
        <v>126</v>
      </c>
      <c r="C181" s="24" t="s">
        <v>344</v>
      </c>
      <c r="D181" s="28"/>
      <c r="E181" s="28" t="s">
        <v>158</v>
      </c>
      <c r="F181" s="51" t="str">
        <f>IF(ISBLANK(E181),IF(ISBLANK(Q181),"","SI"),IF(G181&lt;&gt;"",IF(G181&gt;0,"SI",""),""))</f>
        <v>SI</v>
      </c>
      <c r="G181" s="52">
        <f>IF(ISBLANK(E181),"",IFERROR(VLOOKUP(E181,[1]REgaReportesMultiples!$A$2:$M$350,6,FALSE),""))</f>
        <v>2665681.86</v>
      </c>
      <c r="H181" s="52">
        <f>IF(ISBLANK(E181),"",IFERROR(VLOOKUP(E181,[1]REgaReportesMultiples!$A$2:$M$350,9,FALSE),""))</f>
        <v>0</v>
      </c>
      <c r="I181" s="40" t="str">
        <f>IF(ISBLANK(E181),IF(ISBLANK(Q181),"","SI"),IF(K181&lt;&gt;"",IF(K181&gt;0,"SI",""),""))</f>
        <v/>
      </c>
      <c r="J181" s="44">
        <f>IF(ISBLANK(E181),"",IFERROR(VLOOKUP(E181,[2]REgaReportesMultiples!$A$2:$M$350,6,FALSE),""))</f>
        <v>789113</v>
      </c>
      <c r="K181" s="44">
        <f>IF(ISBLANK(E181),"",IFERROR(VLOOKUP(E181,[2]REgaReportesMultiples!$A$2:$M$350,9,FALSE),""))</f>
        <v>0</v>
      </c>
      <c r="L181" s="40" t="str">
        <f>IF(ISBLANK(E181),IF(ISBLANK(Q181),"","SI"),IF(M181&lt;&gt;"",IF(M181&gt;0,"SI",""),""))</f>
        <v>SI</v>
      </c>
      <c r="M181" s="44">
        <f>IF(ISBLANK(E181),"",IF(ISERROR(VLOOKUP(E181,[3]REgaReportesMultiples!$A$2:$M$350,4,FALSE)),"",VLOOKUP(E181,[3]REgaReportesMultiples!$A$2:$M$350,4,FALSE)))</f>
        <v>538059</v>
      </c>
      <c r="N181" s="52" t="s">
        <v>382</v>
      </c>
      <c r="O181" s="22"/>
      <c r="P181" s="22"/>
      <c r="Q181" s="22"/>
    </row>
    <row r="182" spans="1:17" ht="51" x14ac:dyDescent="0.2">
      <c r="A182" s="40" t="s">
        <v>113</v>
      </c>
      <c r="B182" s="23" t="s">
        <v>126</v>
      </c>
      <c r="C182" s="24" t="s">
        <v>345</v>
      </c>
      <c r="D182" s="28"/>
      <c r="E182" s="28" t="s">
        <v>167</v>
      </c>
      <c r="F182" s="51" t="str">
        <f>IF(ISBLANK(E182),IF(ISBLANK(Q182),"","SI"),IF(G182&lt;&gt;"",IF(G182&gt;0,"SI",""),""))</f>
        <v/>
      </c>
      <c r="G182" s="52" t="str">
        <f>IF(ISBLANK(E182),"",IFERROR(VLOOKUP(E182,[1]REgaReportesMultiples!$A$2:$M$350,6,FALSE),""))</f>
        <v/>
      </c>
      <c r="H182" s="52" t="str">
        <f>IF(ISBLANK(E182),"",IFERROR(VLOOKUP(E182,[1]REgaReportesMultiples!$A$2:$M$350,9,FALSE),""))</f>
        <v/>
      </c>
      <c r="I182" s="40" t="str">
        <f>IF(ISBLANK(E182),IF(ISBLANK(Q182),"","SI"),IF(K182&lt;&gt;"",IF(K182&gt;0,"SI",""),""))</f>
        <v>SI</v>
      </c>
      <c r="J182" s="44">
        <f>IF(ISBLANK(E182),"",IFERROR(VLOOKUP(E182,[2]REgaReportesMultiples!$A$2:$M$350,6,FALSE),""))</f>
        <v>934538.62</v>
      </c>
      <c r="K182" s="44">
        <f>IF(ISBLANK(E182),"",IFERROR(VLOOKUP(E182,[2]REgaReportesMultiples!$A$2:$M$350,9,FALSE),""))</f>
        <v>934538.62</v>
      </c>
      <c r="L182" s="40" t="str">
        <f>IF(ISBLANK(E182),IF(ISBLANK(Q182),"","SI"),IF(M182&lt;&gt;"",IF(M182&gt;0,"SI",""),""))</f>
        <v/>
      </c>
      <c r="M182" s="44" t="str">
        <f>IF(ISBLANK(E182),"",IF(ISERROR(VLOOKUP(E182,[3]REgaReportesMultiples!$A$2:$M$350,4,FALSE)),"",VLOOKUP(E182,[3]REgaReportesMultiples!$A$2:$M$350,4,FALSE)))</f>
        <v/>
      </c>
      <c r="N182" s="52" t="s">
        <v>382</v>
      </c>
      <c r="O182" s="22"/>
      <c r="P182" s="22"/>
      <c r="Q182" s="22"/>
    </row>
    <row r="183" spans="1:17" s="45" customFormat="1" ht="38.25" x14ac:dyDescent="0.2">
      <c r="A183" s="40" t="s">
        <v>113</v>
      </c>
      <c r="B183" s="41" t="s">
        <v>127</v>
      </c>
      <c r="C183" s="42" t="s">
        <v>346</v>
      </c>
      <c r="D183" s="43"/>
      <c r="E183" s="43" t="s">
        <v>159</v>
      </c>
      <c r="F183" s="51" t="str">
        <f>IF(ISBLANK(E183),IF(ISBLANK(Q183),"","SI"),IF(G183&lt;&gt;"",IF(G183&gt;0,"SI",""),""))</f>
        <v/>
      </c>
      <c r="G183" s="52" t="str">
        <f>IF(ISBLANK(E183),"",IFERROR(VLOOKUP(E183,[1]REgaReportesMultiples!$A$2:$M$350,6,FALSE),""))</f>
        <v/>
      </c>
      <c r="H183" s="52" t="str">
        <f>IF(ISBLANK(E183),"",IFERROR(VLOOKUP(E183,[1]REgaReportesMultiples!$A$2:$M$350,9,FALSE),""))</f>
        <v/>
      </c>
      <c r="I183" s="40" t="str">
        <f>IF(ISBLANK(E183),IF(ISBLANK(Q183),"","SI"),IF(K183&lt;&gt;"",IF(K183&gt;0,"SI",""),""))</f>
        <v>SI</v>
      </c>
      <c r="J183" s="44">
        <f>IF(ISBLANK(E183),"",IFERROR(VLOOKUP(E183,[2]REgaReportesMultiples!$A$2:$M$350,6,FALSE),""))</f>
        <v>4508263.99</v>
      </c>
      <c r="K183" s="44">
        <f>IF(ISBLANK(E183),"",IFERROR(VLOOKUP(E183,[2]REgaReportesMultiples!$A$2:$M$350,9,FALSE),""))</f>
        <v>4263045.1100000003</v>
      </c>
      <c r="L183" s="40" t="str">
        <f>IF(ISBLANK(E183),IF(ISBLANK(Q183),"","SI"),IF(M183&lt;&gt;"",IF(M183&gt;0,"SI",""),""))</f>
        <v>SI</v>
      </c>
      <c r="M183" s="44">
        <f>IF(ISBLANK(E183),"",IF(ISERROR(VLOOKUP(E183,[3]REgaReportesMultiples!$A$2:$M$350,4,FALSE)),"",VLOOKUP(E183,[3]REgaReportesMultiples!$A$2:$M$350,4,FALSE)))</f>
        <v>3497651</v>
      </c>
      <c r="N183" s="52" t="s">
        <v>382</v>
      </c>
      <c r="O183" s="40"/>
      <c r="P183" s="40"/>
      <c r="Q183" s="40"/>
    </row>
    <row r="184" spans="1:17" s="45" customFormat="1" ht="38.25" x14ac:dyDescent="0.2">
      <c r="A184" s="40" t="s">
        <v>113</v>
      </c>
      <c r="B184" s="41" t="s">
        <v>127</v>
      </c>
      <c r="C184" s="42" t="s">
        <v>346</v>
      </c>
      <c r="D184" s="43"/>
      <c r="E184" s="43" t="s">
        <v>160</v>
      </c>
      <c r="F184" s="51" t="str">
        <f>IF(ISBLANK(E184),IF(ISBLANK(Q184),"","SI"),IF(G184&lt;&gt;"",IF(G184&gt;0,"SI",""),""))</f>
        <v/>
      </c>
      <c r="G184" s="52" t="str">
        <f>IF(ISBLANK(E184),"",IFERROR(VLOOKUP(E184,[1]REgaReportesMultiples!$A$2:$M$350,6,FALSE),""))</f>
        <v/>
      </c>
      <c r="H184" s="52" t="str">
        <f>IF(ISBLANK(E184),"",IFERROR(VLOOKUP(E184,[1]REgaReportesMultiples!$A$2:$M$350,9,FALSE),""))</f>
        <v/>
      </c>
      <c r="I184" s="40" t="str">
        <f>IF(ISBLANK(E184),IF(ISBLANK(Q184),"","SI"),IF(K184&lt;&gt;"",IF(K184&gt;0,"SI",""),""))</f>
        <v>SI</v>
      </c>
      <c r="J184" s="44">
        <f>IF(ISBLANK(E184),"",IFERROR(VLOOKUP(E184,[2]REgaReportesMultiples!$A$2:$M$350,6,FALSE),""))</f>
        <v>5122608.28</v>
      </c>
      <c r="K184" s="44">
        <f>IF(ISBLANK(E184),"",IFERROR(VLOOKUP(E184,[2]REgaReportesMultiples!$A$2:$M$350,9,FALSE),""))</f>
        <v>4864274.5999999996</v>
      </c>
      <c r="L184" s="40" t="str">
        <f>IF(ISBLANK(E184),IF(ISBLANK(Q184),"","SI"),IF(M184&lt;&gt;"",IF(M184&gt;0,"SI",""),""))</f>
        <v>SI</v>
      </c>
      <c r="M184" s="44">
        <f>IF(ISBLANK(E184),"",IF(ISERROR(VLOOKUP(E184,[3]REgaReportesMultiples!$A$2:$M$350,4,FALSE)),"",VLOOKUP(E184,[3]REgaReportesMultiples!$A$2:$M$350,4,FALSE)))</f>
        <v>4997391</v>
      </c>
      <c r="N184" s="52" t="s">
        <v>382</v>
      </c>
      <c r="O184" s="40"/>
      <c r="P184" s="40"/>
      <c r="Q184" s="40"/>
    </row>
    <row r="185" spans="1:17" s="45" customFormat="1" ht="38.25" x14ac:dyDescent="0.2">
      <c r="A185" s="40" t="s">
        <v>113</v>
      </c>
      <c r="B185" s="41" t="s">
        <v>127</v>
      </c>
      <c r="C185" s="42" t="s">
        <v>347</v>
      </c>
      <c r="D185" s="43"/>
      <c r="E185" s="43"/>
      <c r="F185" s="51" t="str">
        <f>IF(ISBLANK(E185),IF(ISBLANK(Q185),"","SI"),IF(G185&lt;&gt;"",IF(G185&gt;0,"SI",""),""))</f>
        <v/>
      </c>
      <c r="G185" s="52" t="str">
        <f>IF(ISBLANK(E185),"",IFERROR(VLOOKUP(E185,[1]REgaReportesMultiples!$A$2:$M$350,6,FALSE),""))</f>
        <v/>
      </c>
      <c r="H185" s="52" t="str">
        <f>IF(ISBLANK(E185),"",IFERROR(VLOOKUP(E185,[1]REgaReportesMultiples!$A$2:$M$350,9,FALSE),""))</f>
        <v/>
      </c>
      <c r="I185" s="40" t="str">
        <f>IF(ISBLANK(E185),IF(ISBLANK(Q185),"","SI"),IF(K185&lt;&gt;"",IF(K185&gt;0,"SI",""),""))</f>
        <v/>
      </c>
      <c r="J185" s="44" t="str">
        <f>IF(ISBLANK(E185),"",IFERROR(VLOOKUP(E185,[2]REgaReportesMultiples!$A$2:$M$350,6,FALSE),""))</f>
        <v/>
      </c>
      <c r="K185" s="44" t="str">
        <f>IF(ISBLANK(E185),"",IFERROR(VLOOKUP(E185,[2]REgaReportesMultiples!$A$2:$M$350,9,FALSE),""))</f>
        <v/>
      </c>
      <c r="L185" s="40" t="str">
        <f>IF(ISBLANK(E185),IF(ISBLANK(Q185),"","SI"),IF(M185&lt;&gt;"",IF(M185&gt;0,"SI",""),""))</f>
        <v/>
      </c>
      <c r="M185" s="44" t="str">
        <f>IF(ISBLANK(E185),"",IF(ISERROR(VLOOKUP(E185,[3]REgaReportesMultiples!$A$2:$M$350,4,FALSE)),"",VLOOKUP(E185,[3]REgaReportesMultiples!$A$2:$M$350,4,FALSE)))</f>
        <v/>
      </c>
      <c r="N185" s="52" t="s">
        <v>383</v>
      </c>
      <c r="O185" s="40"/>
      <c r="P185" s="40"/>
      <c r="Q185" s="40"/>
    </row>
    <row r="186" spans="1:17" s="45" customFormat="1" ht="38.25" x14ac:dyDescent="0.2">
      <c r="A186" s="40" t="s">
        <v>113</v>
      </c>
      <c r="B186" s="41" t="s">
        <v>127</v>
      </c>
      <c r="C186" s="42" t="s">
        <v>348</v>
      </c>
      <c r="D186" s="43"/>
      <c r="E186" s="43"/>
      <c r="F186" s="51" t="str">
        <f>IF(ISBLANK(E186),IF(ISBLANK(Q186),"","SI"),IF(G186&lt;&gt;"",IF(G186&gt;0,"SI",""),""))</f>
        <v/>
      </c>
      <c r="G186" s="52" t="str">
        <f>IF(ISBLANK(E186),"",IFERROR(VLOOKUP(E186,[1]REgaReportesMultiples!$A$2:$M$350,6,FALSE),""))</f>
        <v/>
      </c>
      <c r="H186" s="52" t="str">
        <f>IF(ISBLANK(E186),"",IFERROR(VLOOKUP(E186,[1]REgaReportesMultiples!$A$2:$M$350,9,FALSE),""))</f>
        <v/>
      </c>
      <c r="I186" s="40" t="str">
        <f>IF(ISBLANK(E186),IF(ISBLANK(Q186),"","SI"),IF(K186&lt;&gt;"",IF(K186&gt;0,"SI",""),""))</f>
        <v/>
      </c>
      <c r="J186" s="44" t="str">
        <f>IF(ISBLANK(E186),"",IFERROR(VLOOKUP(E186,[2]REgaReportesMultiples!$A$2:$M$350,6,FALSE),""))</f>
        <v/>
      </c>
      <c r="K186" s="44" t="str">
        <f>IF(ISBLANK(E186),"",IFERROR(VLOOKUP(E186,[2]REgaReportesMultiples!$A$2:$M$350,9,FALSE),""))</f>
        <v/>
      </c>
      <c r="L186" s="40" t="str">
        <f>IF(ISBLANK(E186),IF(ISBLANK(Q186),"","SI"),IF(M186&lt;&gt;"",IF(M186&gt;0,"SI",""),""))</f>
        <v/>
      </c>
      <c r="M186" s="44" t="str">
        <f>IF(ISBLANK(E186),"",IF(ISERROR(VLOOKUP(E186,[3]REgaReportesMultiples!$A$2:$M$350,4,FALSE)),"",VLOOKUP(E186,[3]REgaReportesMultiples!$A$2:$M$350,4,FALSE)))</f>
        <v/>
      </c>
      <c r="N186" s="52" t="s">
        <v>383</v>
      </c>
      <c r="O186" s="40"/>
      <c r="P186" s="40"/>
      <c r="Q186" s="40"/>
    </row>
    <row r="187" spans="1:17" s="45" customFormat="1" ht="38.25" x14ac:dyDescent="0.2">
      <c r="A187" s="40" t="s">
        <v>113</v>
      </c>
      <c r="B187" s="41" t="s">
        <v>127</v>
      </c>
      <c r="C187" s="42" t="s">
        <v>349</v>
      </c>
      <c r="D187" s="43"/>
      <c r="E187" s="43"/>
      <c r="F187" s="51" t="str">
        <f>IF(ISBLANK(E187),IF(ISBLANK(Q187),"","SI"),IF(G187&lt;&gt;"",IF(G187&gt;0,"SI",""),""))</f>
        <v/>
      </c>
      <c r="G187" s="52" t="str">
        <f>IF(ISBLANK(E187),"",IFERROR(VLOOKUP(E187,[1]REgaReportesMultiples!$A$2:$M$350,6,FALSE),""))</f>
        <v/>
      </c>
      <c r="H187" s="52" t="str">
        <f>IF(ISBLANK(E187),"",IFERROR(VLOOKUP(E187,[1]REgaReportesMultiples!$A$2:$M$350,9,FALSE),""))</f>
        <v/>
      </c>
      <c r="I187" s="40" t="str">
        <f>IF(ISBLANK(E187),IF(ISBLANK(Q187),"","SI"),IF(K187&lt;&gt;"",IF(K187&gt;0,"SI",""),""))</f>
        <v/>
      </c>
      <c r="J187" s="44" t="str">
        <f>IF(ISBLANK(E187),"",IFERROR(VLOOKUP(E187,[2]REgaReportesMultiples!$A$2:$M$350,6,FALSE),""))</f>
        <v/>
      </c>
      <c r="K187" s="44" t="str">
        <f>IF(ISBLANK(E187),"",IFERROR(VLOOKUP(E187,[2]REgaReportesMultiples!$A$2:$M$350,9,FALSE),""))</f>
        <v/>
      </c>
      <c r="L187" s="40" t="str">
        <f>IF(ISBLANK(E187),IF(ISBLANK(Q187),"","SI"),IF(M187&lt;&gt;"",IF(M187&gt;0,"SI",""),""))</f>
        <v/>
      </c>
      <c r="M187" s="44" t="str">
        <f>IF(ISBLANK(E187),"",IF(ISERROR(VLOOKUP(E187,[3]REgaReportesMultiples!$A$2:$M$350,4,FALSE)),"",VLOOKUP(E187,[3]REgaReportesMultiples!$A$2:$M$350,4,FALSE)))</f>
        <v/>
      </c>
      <c r="N187" s="52" t="s">
        <v>383</v>
      </c>
      <c r="O187" s="40"/>
      <c r="P187" s="40"/>
      <c r="Q187" s="40"/>
    </row>
    <row r="188" spans="1:17" s="45" customFormat="1" ht="38.25" x14ac:dyDescent="0.2">
      <c r="A188" s="40" t="s">
        <v>113</v>
      </c>
      <c r="B188" s="41" t="s">
        <v>127</v>
      </c>
      <c r="C188" s="42" t="s">
        <v>350</v>
      </c>
      <c r="D188" s="43"/>
      <c r="E188" s="43" t="s">
        <v>166</v>
      </c>
      <c r="F188" s="51" t="str">
        <f>IF(ISBLANK(E188),IF(ISBLANK(Q188),"","SI"),IF(G188&lt;&gt;"",IF(G188&gt;0,"SI",""),""))</f>
        <v/>
      </c>
      <c r="G188" s="52" t="str">
        <f>IF(ISBLANK(E188),"",IFERROR(VLOOKUP(E188,[1]REgaReportesMultiples!$A$2:$M$350,6,FALSE),""))</f>
        <v/>
      </c>
      <c r="H188" s="52" t="str">
        <f>IF(ISBLANK(E188),"",IFERROR(VLOOKUP(E188,[1]REgaReportesMultiples!$A$2:$M$350,9,FALSE),""))</f>
        <v/>
      </c>
      <c r="I188" s="40" t="str">
        <f>IF(ISBLANK(E188),IF(ISBLANK(Q188),"","SI"),IF(K188&lt;&gt;"",IF(K188&gt;0,"SI",""),""))</f>
        <v>SI</v>
      </c>
      <c r="J188" s="44">
        <f>IF(ISBLANK(E188),"",IFERROR(VLOOKUP(E188,[2]REgaReportesMultiples!$A$2:$M$350,6,FALSE),""))</f>
        <v>460859.68</v>
      </c>
      <c r="K188" s="44">
        <f>IF(ISBLANK(E188),"",IFERROR(VLOOKUP(E188,[2]REgaReportesMultiples!$A$2:$M$350,9,FALSE),""))</f>
        <v>387085.89</v>
      </c>
      <c r="L188" s="40" t="str">
        <f>IF(ISBLANK(E188),IF(ISBLANK(Q188),"","SI"),IF(M188&lt;&gt;"",IF(M188&gt;0,"SI",""),""))</f>
        <v>SI</v>
      </c>
      <c r="M188" s="44">
        <f>IF(ISBLANK(E188),"",IF(ISERROR(VLOOKUP(E188,[3]REgaReportesMultiples!$A$2:$M$350,4,FALSE)),"",VLOOKUP(E188,[3]REgaReportesMultiples!$A$2:$M$350,4,FALSE)))</f>
        <v>444952</v>
      </c>
      <c r="N188" s="52" t="s">
        <v>382</v>
      </c>
      <c r="O188" s="40"/>
      <c r="P188" s="40"/>
      <c r="Q188" s="40"/>
    </row>
    <row r="189" spans="1:17" s="45" customFormat="1" ht="38.25" x14ac:dyDescent="0.2">
      <c r="A189" s="40" t="s">
        <v>113</v>
      </c>
      <c r="B189" s="41" t="s">
        <v>127</v>
      </c>
      <c r="C189" s="42" t="s">
        <v>350</v>
      </c>
      <c r="D189" s="43"/>
      <c r="E189" s="43" t="s">
        <v>181</v>
      </c>
      <c r="F189" s="51" t="str">
        <f>IF(ISBLANK(E189),IF(ISBLANK(Q189),"","SI"),IF(G189&lt;&gt;"",IF(G189&gt;0,"SI",""),""))</f>
        <v>SI</v>
      </c>
      <c r="G189" s="52">
        <f>IF(ISBLANK(E189),"",IFERROR(VLOOKUP(E189,[1]REgaReportesMultiples!$A$2:$M$350,6,FALSE),""))</f>
        <v>38000</v>
      </c>
      <c r="H189" s="52">
        <f>IF(ISBLANK(E189),"",IFERROR(VLOOKUP(E189,[1]REgaReportesMultiples!$A$2:$M$350,9,FALSE),""))</f>
        <v>37950</v>
      </c>
      <c r="I189" s="40" t="str">
        <f>IF(ISBLANK(E189),IF(ISBLANK(Q189),"","SI"),IF(K189&lt;&gt;"",IF(K189&gt;0,"SI",""),""))</f>
        <v/>
      </c>
      <c r="J189" s="44">
        <f>IF(ISBLANK(E189),"",IFERROR(VLOOKUP(E189,[2]REgaReportesMultiples!$A$2:$M$350,6,FALSE),""))</f>
        <v>50000</v>
      </c>
      <c r="K189" s="44">
        <f>IF(ISBLANK(E189),"",IFERROR(VLOOKUP(E189,[2]REgaReportesMultiples!$A$2:$M$350,9,FALSE),""))</f>
        <v>0</v>
      </c>
      <c r="L189" s="40" t="str">
        <f>IF(ISBLANK(E189),IF(ISBLANK(Q189),"","SI"),IF(M189&lt;&gt;"",IF(M189&gt;0,"SI",""),""))</f>
        <v>SI</v>
      </c>
      <c r="M189" s="44">
        <f>IF(ISBLANK(E189),"",IF(ISERROR(VLOOKUP(E189,[3]REgaReportesMultiples!$A$2:$M$350,4,FALSE)),"",VLOOKUP(E189,[3]REgaReportesMultiples!$A$2:$M$350,4,FALSE)))</f>
        <v>70000</v>
      </c>
      <c r="N189" s="52" t="str">
        <f t="shared" si="2"/>
        <v>CUMPLIDO</v>
      </c>
      <c r="O189" s="40"/>
      <c r="P189" s="40"/>
      <c r="Q189" s="40"/>
    </row>
    <row r="190" spans="1:17" ht="38.25" x14ac:dyDescent="0.2">
      <c r="A190" s="40" t="s">
        <v>113</v>
      </c>
      <c r="B190" s="23" t="s">
        <v>128</v>
      </c>
      <c r="C190" s="24" t="s">
        <v>351</v>
      </c>
      <c r="D190" s="28"/>
      <c r="E190" s="28" t="s">
        <v>176</v>
      </c>
      <c r="F190" s="51" t="str">
        <f>IF(ISBLANK(E190),IF(ISBLANK(Q190),"","SI"),IF(G190&lt;&gt;"",IF(G190&gt;0,"SI",""),""))</f>
        <v>SI</v>
      </c>
      <c r="G190" s="52">
        <f>IF(ISBLANK(E190),"",IFERROR(VLOOKUP(E190,[1]REgaReportesMultiples!$A$2:$M$350,6,FALSE),""))</f>
        <v>5210924.07</v>
      </c>
      <c r="H190" s="52">
        <f>IF(ISBLANK(E190),"",IFERROR(VLOOKUP(E190,[1]REgaReportesMultiples!$A$2:$M$350,9,FALSE),""))</f>
        <v>3932296.55</v>
      </c>
      <c r="I190" s="40" t="str">
        <f>IF(ISBLANK(E190),IF(ISBLANK(Q190),"","SI"),IF(K190&lt;&gt;"",IF(K190&gt;0,"SI",""),""))</f>
        <v>SI</v>
      </c>
      <c r="J190" s="44">
        <f>IF(ISBLANK(E190),"",IFERROR(VLOOKUP(E190,[2]REgaReportesMultiples!$A$2:$M$350,6,FALSE),""))</f>
        <v>3000000</v>
      </c>
      <c r="K190" s="44">
        <f>IF(ISBLANK(E190),"",IFERROR(VLOOKUP(E190,[2]REgaReportesMultiples!$A$2:$M$350,9,FALSE),""))</f>
        <v>3000000</v>
      </c>
      <c r="L190" s="40" t="str">
        <f>IF(ISBLANK(E190),IF(ISBLANK(Q190),"","SI"),IF(M190&lt;&gt;"",IF(M190&gt;0,"SI",""),""))</f>
        <v>SI</v>
      </c>
      <c r="M190" s="44">
        <f>IF(ISBLANK(E190),"",IF(ISERROR(VLOOKUP(E190,[3]REgaReportesMultiples!$A$2:$M$350,4,FALSE)),"",VLOOKUP(E190,[3]REgaReportesMultiples!$A$2:$M$350,4,FALSE)))</f>
        <v>2000000</v>
      </c>
      <c r="N190" s="52" t="str">
        <f t="shared" si="2"/>
        <v>CUMPLIDO</v>
      </c>
      <c r="O190" s="22"/>
      <c r="P190" s="22"/>
      <c r="Q190" s="22"/>
    </row>
    <row r="191" spans="1:17" ht="38.25" x14ac:dyDescent="0.2">
      <c r="A191" s="40" t="s">
        <v>113</v>
      </c>
      <c r="B191" s="23" t="s">
        <v>128</v>
      </c>
      <c r="C191" s="24" t="s">
        <v>352</v>
      </c>
      <c r="D191" s="28"/>
      <c r="E191" s="28"/>
      <c r="F191" s="51" t="str">
        <f>IF(ISBLANK(E191),IF(ISBLANK(Q191),"","SI"),IF(G191&lt;&gt;"",IF(G191&gt;0,"SI",""),""))</f>
        <v/>
      </c>
      <c r="G191" s="52" t="str">
        <f>IF(ISBLANK(E191),"",IFERROR(VLOOKUP(E191,[1]REgaReportesMultiples!$A$2:$M$350,6,FALSE),""))</f>
        <v/>
      </c>
      <c r="H191" s="52" t="str">
        <f>IF(ISBLANK(E191),"",IFERROR(VLOOKUP(E191,[1]REgaReportesMultiples!$A$2:$M$350,9,FALSE),""))</f>
        <v/>
      </c>
      <c r="I191" s="40" t="str">
        <f>IF(ISBLANK(E191),IF(ISBLANK(Q191),"","SI"),IF(K191&lt;&gt;"",IF(K191&gt;0,"SI",""),""))</f>
        <v/>
      </c>
      <c r="J191" s="44" t="str">
        <f>IF(ISBLANK(E191),"",IFERROR(VLOOKUP(E191,[2]REgaReportesMultiples!$A$2:$M$350,6,FALSE),""))</f>
        <v/>
      </c>
      <c r="K191" s="44" t="str">
        <f>IF(ISBLANK(E191),"",IFERROR(VLOOKUP(E191,[2]REgaReportesMultiples!$A$2:$M$350,9,FALSE),""))</f>
        <v/>
      </c>
      <c r="L191" s="40" t="str">
        <f>IF(ISBLANK(E191),IF(ISBLANK(Q191),"","SI"),IF(M191&lt;&gt;"",IF(M191&gt;0,"SI",""),""))</f>
        <v/>
      </c>
      <c r="M191" s="44" t="str">
        <f>IF(ISBLANK(E191),"",IF(ISERROR(VLOOKUP(E191,[3]REgaReportesMultiples!$A$2:$M$350,4,FALSE)),"",VLOOKUP(E191,[3]REgaReportesMultiples!$A$2:$M$350,4,FALSE)))</f>
        <v/>
      </c>
      <c r="N191" s="52" t="s">
        <v>383</v>
      </c>
      <c r="O191" s="22"/>
      <c r="P191" s="22"/>
      <c r="Q191" s="22"/>
    </row>
    <row r="192" spans="1:17" ht="25.5" x14ac:dyDescent="0.2">
      <c r="A192" s="40" t="s">
        <v>113</v>
      </c>
      <c r="B192" s="23" t="s">
        <v>128</v>
      </c>
      <c r="C192" s="24" t="s">
        <v>368</v>
      </c>
      <c r="D192" s="28"/>
      <c r="E192" s="28"/>
      <c r="F192" s="51" t="str">
        <f>IF(ISBLANK(E192),IF(ISBLANK(Q192),"","SI"),IF(G192&lt;&gt;"",IF(G192&gt;0,"SI",""),""))</f>
        <v/>
      </c>
      <c r="G192" s="52" t="str">
        <f>IF(ISBLANK(E192),"",IFERROR(VLOOKUP(E192,[1]REgaReportesMultiples!$A$2:$M$350,6,FALSE),""))</f>
        <v/>
      </c>
      <c r="H192" s="52" t="str">
        <f>IF(ISBLANK(E192),"",IFERROR(VLOOKUP(E192,[1]REgaReportesMultiples!$A$2:$M$350,9,FALSE),""))</f>
        <v/>
      </c>
      <c r="I192" s="40" t="str">
        <f>IF(ISBLANK(E192),IF(ISBLANK(Q192),"","SI"),IF(K192&lt;&gt;"",IF(K192&gt;0,"SI",""),""))</f>
        <v/>
      </c>
      <c r="J192" s="44" t="str">
        <f>IF(ISBLANK(E192),"",IFERROR(VLOOKUP(E192,[2]REgaReportesMultiples!$A$2:$M$350,6,FALSE),""))</f>
        <v/>
      </c>
      <c r="K192" s="44" t="str">
        <f>IF(ISBLANK(E192),"",IFERROR(VLOOKUP(E192,[2]REgaReportesMultiples!$A$2:$M$350,9,FALSE),""))</f>
        <v/>
      </c>
      <c r="L192" s="40" t="str">
        <f>IF(ISBLANK(E192),IF(ISBLANK(Q192),"","SI"),IF(M192&lt;&gt;"",IF(M192&gt;0,"SI",""),""))</f>
        <v/>
      </c>
      <c r="M192" s="44" t="str">
        <f>IF(ISBLANK(E192),"",IF(ISERROR(VLOOKUP(E192,[3]REgaReportesMultiples!$A$2:$M$350,4,FALSE)),"",VLOOKUP(E192,[3]REgaReportesMultiples!$A$2:$M$350,4,FALSE)))</f>
        <v/>
      </c>
      <c r="N192" s="52" t="s">
        <v>383</v>
      </c>
      <c r="O192" s="22"/>
      <c r="P192" s="22"/>
      <c r="Q192" s="22"/>
    </row>
    <row r="193" spans="1:17" ht="114.75" x14ac:dyDescent="0.2">
      <c r="A193" s="40" t="s">
        <v>113</v>
      </c>
      <c r="B193" s="23" t="s">
        <v>128</v>
      </c>
      <c r="C193" s="24" t="s">
        <v>353</v>
      </c>
      <c r="D193" s="28"/>
      <c r="E193" s="28" t="s">
        <v>177</v>
      </c>
      <c r="F193" s="51" t="str">
        <f>IF(ISBLANK(E193),IF(ISBLANK(Q193),"","SI"),IF(G193&lt;&gt;"",IF(G193&gt;0,"SI",""),""))</f>
        <v>SI</v>
      </c>
      <c r="G193" s="52">
        <f>IF(ISBLANK(E193),"",IFERROR(VLOOKUP(E193,[1]REgaReportesMultiples!$A$2:$M$350,6,FALSE),""))</f>
        <v>5893037</v>
      </c>
      <c r="H193" s="52">
        <f>IF(ISBLANK(E193),"",IFERROR(VLOOKUP(E193,[1]REgaReportesMultiples!$A$2:$M$350,9,FALSE),""))</f>
        <v>5296131.42</v>
      </c>
      <c r="I193" s="40" t="str">
        <f>IF(ISBLANK(E193),IF(ISBLANK(Q193),"","SI"),IF(K193&lt;&gt;"",IF(K193&gt;0,"SI",""),""))</f>
        <v>SI</v>
      </c>
      <c r="J193" s="44">
        <f>IF(ISBLANK(E193),"",IFERROR(VLOOKUP(E193,[2]REgaReportesMultiples!$A$2:$M$350,6,FALSE),""))</f>
        <v>4135152</v>
      </c>
      <c r="K193" s="44">
        <f>IF(ISBLANK(E193),"",IFERROR(VLOOKUP(E193,[2]REgaReportesMultiples!$A$2:$M$350,9,FALSE),""))</f>
        <v>4099992.64</v>
      </c>
      <c r="L193" s="40" t="str">
        <f>IF(ISBLANK(E193),IF(ISBLANK(Q193),"","SI"),IF(M193&lt;&gt;"",IF(M193&gt;0,"SI",""),""))</f>
        <v>SI</v>
      </c>
      <c r="M193" s="44">
        <f>IF(ISBLANK(E193),"",IF(ISERROR(VLOOKUP(E193,[3]REgaReportesMultiples!$A$2:$M$350,4,FALSE)),"",VLOOKUP(E193,[3]REgaReportesMultiples!$A$2:$M$350,4,FALSE)))</f>
        <v>2842535</v>
      </c>
      <c r="N193" s="52" t="str">
        <f t="shared" si="2"/>
        <v>CUMPLIDO</v>
      </c>
      <c r="O193" s="22"/>
      <c r="P193" s="22"/>
      <c r="Q193" s="22"/>
    </row>
    <row r="194" spans="1:17" ht="51" x14ac:dyDescent="0.2">
      <c r="A194" s="40" t="s">
        <v>113</v>
      </c>
      <c r="B194" s="23" t="s">
        <v>128</v>
      </c>
      <c r="C194" s="24" t="s">
        <v>354</v>
      </c>
      <c r="D194" s="28"/>
      <c r="E194" s="28"/>
      <c r="F194" s="51" t="str">
        <f>IF(ISBLANK(E194),IF(ISBLANK(Q194),"","SI"),IF(G194&lt;&gt;"",IF(G194&gt;0,"SI",""),""))</f>
        <v/>
      </c>
      <c r="G194" s="52" t="str">
        <f>IF(ISBLANK(E194),"",IFERROR(VLOOKUP(E194,[1]REgaReportesMultiples!$A$2:$M$350,6,FALSE),""))</f>
        <v/>
      </c>
      <c r="H194" s="52" t="str">
        <f>IF(ISBLANK(E194),"",IFERROR(VLOOKUP(E194,[1]REgaReportesMultiples!$A$2:$M$350,9,FALSE),""))</f>
        <v/>
      </c>
      <c r="I194" s="40" t="str">
        <f>IF(ISBLANK(E194),IF(ISBLANK(Q194),"","SI"),IF(K194&lt;&gt;"",IF(K194&gt;0,"SI",""),""))</f>
        <v/>
      </c>
      <c r="J194" s="44" t="str">
        <f>IF(ISBLANK(E194),"",IFERROR(VLOOKUP(E194,[2]REgaReportesMultiples!$A$2:$M$350,6,FALSE),""))</f>
        <v/>
      </c>
      <c r="K194" s="44" t="str">
        <f>IF(ISBLANK(E194),"",IFERROR(VLOOKUP(E194,[2]REgaReportesMultiples!$A$2:$M$350,9,FALSE),""))</f>
        <v/>
      </c>
      <c r="L194" s="40" t="str">
        <f>IF(ISBLANK(E194),IF(ISBLANK(Q194),"","SI"),IF(M194&lt;&gt;"",IF(M194&gt;0,"SI",""),""))</f>
        <v/>
      </c>
      <c r="M194" s="44" t="str">
        <f>IF(ISBLANK(E194),"",IF(ISERROR(VLOOKUP(E194,[3]REgaReportesMultiples!$A$2:$M$350,4,FALSE)),"",VLOOKUP(E194,[3]REgaReportesMultiples!$A$2:$M$350,4,FALSE)))</f>
        <v/>
      </c>
      <c r="N194" s="52" t="s">
        <v>383</v>
      </c>
      <c r="O194" s="22"/>
      <c r="P194" s="22"/>
      <c r="Q194" s="22"/>
    </row>
    <row r="195" spans="1:17" ht="25.5" x14ac:dyDescent="0.2">
      <c r="A195" s="40" t="s">
        <v>113</v>
      </c>
      <c r="B195" s="23" t="s">
        <v>128</v>
      </c>
      <c r="C195" s="24" t="s">
        <v>355</v>
      </c>
      <c r="D195" s="28"/>
      <c r="E195" s="28" t="s">
        <v>175</v>
      </c>
      <c r="F195" s="51" t="str">
        <f>IF(ISBLANK(E195),IF(ISBLANK(Q195),"","SI"),IF(G195&lt;&gt;"",IF(G195&gt;0,"SI",""),""))</f>
        <v/>
      </c>
      <c r="G195" s="52" t="str">
        <f>IF(ISBLANK(E195),"",IFERROR(VLOOKUP(E195,[1]REgaReportesMultiples!$A$2:$M$350,6,FALSE),""))</f>
        <v/>
      </c>
      <c r="H195" s="52" t="str">
        <f>IF(ISBLANK(E195),"",IFERROR(VLOOKUP(E195,[1]REgaReportesMultiples!$A$2:$M$350,9,FALSE),""))</f>
        <v/>
      </c>
      <c r="I195" s="40" t="str">
        <f>IF(ISBLANK(E195),IF(ISBLANK(Q195),"","SI"),IF(K195&lt;&gt;"",IF(K195&gt;0,"SI",""),""))</f>
        <v>SI</v>
      </c>
      <c r="J195" s="44">
        <f>IF(ISBLANK(E195),"",IFERROR(VLOOKUP(E195,[2]REgaReportesMultiples!$A$2:$M$350,6,FALSE),""))</f>
        <v>1600000</v>
      </c>
      <c r="K195" s="44">
        <f>IF(ISBLANK(E195),"",IFERROR(VLOOKUP(E195,[2]REgaReportesMultiples!$A$2:$M$350,9,FALSE),""))</f>
        <v>1441136</v>
      </c>
      <c r="L195" s="40" t="str">
        <f>IF(ISBLANK(E195),IF(ISBLANK(Q195),"","SI"),IF(M195&lt;&gt;"",IF(M195&gt;0,"SI",""),""))</f>
        <v>SI</v>
      </c>
      <c r="M195" s="44">
        <f>IF(ISBLANK(E195),"",IF(ISERROR(VLOOKUP(E195,[3]REgaReportesMultiples!$A$2:$M$350,4,FALSE)),"",VLOOKUP(E195,[3]REgaReportesMultiples!$A$2:$M$350,4,FALSE)))</f>
        <v>1600000</v>
      </c>
      <c r="N195" s="52" t="s">
        <v>382</v>
      </c>
      <c r="O195" s="22"/>
      <c r="P195" s="22"/>
      <c r="Q195" s="22"/>
    </row>
    <row r="196" spans="1:17" s="45" customFormat="1" ht="51" x14ac:dyDescent="0.2">
      <c r="A196" s="40" t="s">
        <v>113</v>
      </c>
      <c r="B196" s="41" t="s">
        <v>129</v>
      </c>
      <c r="C196" s="42" t="s">
        <v>356</v>
      </c>
      <c r="D196" s="43"/>
      <c r="E196" s="43"/>
      <c r="F196" s="51" t="str">
        <f>IF(ISBLANK(E196),IF(ISBLANK(Q196),"","SI"),IF(G196&lt;&gt;"",IF(G196&gt;0,"SI",""),""))</f>
        <v/>
      </c>
      <c r="G196" s="52" t="str">
        <f>IF(ISBLANK(E196),"",IFERROR(VLOOKUP(E196,[1]REgaReportesMultiples!$A$2:$M$350,6,FALSE),""))</f>
        <v/>
      </c>
      <c r="H196" s="52" t="str">
        <f>IF(ISBLANK(E196),"",IFERROR(VLOOKUP(E196,[1]REgaReportesMultiples!$A$2:$M$350,9,FALSE),""))</f>
        <v/>
      </c>
      <c r="I196" s="40" t="str">
        <f>IF(ISBLANK(E196),IF(ISBLANK(Q196),"","SI"),IF(K196&lt;&gt;"",IF(K196&gt;0,"SI",""),""))</f>
        <v/>
      </c>
      <c r="J196" s="44" t="str">
        <f>IF(ISBLANK(E196),"",IFERROR(VLOOKUP(E196,[2]REgaReportesMultiples!$A$2:$M$350,6,FALSE),""))</f>
        <v/>
      </c>
      <c r="K196" s="44" t="str">
        <f>IF(ISBLANK(E196),"",IFERROR(VLOOKUP(E196,[2]REgaReportesMultiples!$A$2:$M$350,9,FALSE),""))</f>
        <v/>
      </c>
      <c r="L196" s="40" t="str">
        <f>IF(ISBLANK(E196),IF(ISBLANK(Q196),"","SI"),IF(M196&lt;&gt;"",IF(M196&gt;0,"SI",""),""))</f>
        <v/>
      </c>
      <c r="M196" s="44" t="str">
        <f>IF(ISBLANK(E196),"",IF(ISERROR(VLOOKUP(E196,[3]REgaReportesMultiples!$A$2:$M$350,4,FALSE)),"",VLOOKUP(E196,[3]REgaReportesMultiples!$A$2:$M$350,4,FALSE)))</f>
        <v/>
      </c>
      <c r="N196" s="52" t="s">
        <v>383</v>
      </c>
      <c r="O196" s="40"/>
      <c r="P196" s="40"/>
      <c r="Q196" s="40"/>
    </row>
    <row r="197" spans="1:17" s="45" customFormat="1" ht="63.75" x14ac:dyDescent="0.2">
      <c r="A197" s="40" t="s">
        <v>113</v>
      </c>
      <c r="B197" s="41" t="s">
        <v>129</v>
      </c>
      <c r="C197" s="42" t="s">
        <v>357</v>
      </c>
      <c r="D197" s="43"/>
      <c r="E197" s="43"/>
      <c r="F197" s="51" t="str">
        <f>IF(ISBLANK(E197),IF(ISBLANK(Q197),"","SI"),IF(G197&lt;&gt;"",IF(G197&gt;0,"SI",""),""))</f>
        <v/>
      </c>
      <c r="G197" s="52" t="str">
        <f>IF(ISBLANK(E197),"",IFERROR(VLOOKUP(E197,[1]REgaReportesMultiples!$A$2:$M$350,6,FALSE),""))</f>
        <v/>
      </c>
      <c r="H197" s="52" t="str">
        <f>IF(ISBLANK(E197),"",IFERROR(VLOOKUP(E197,[1]REgaReportesMultiples!$A$2:$M$350,9,FALSE),""))</f>
        <v/>
      </c>
      <c r="I197" s="40" t="str">
        <f>IF(ISBLANK(E197),IF(ISBLANK(Q197),"","SI"),IF(K197&lt;&gt;"",IF(K197&gt;0,"SI",""),""))</f>
        <v/>
      </c>
      <c r="J197" s="44" t="str">
        <f>IF(ISBLANK(E197),"",IFERROR(VLOOKUP(E197,[2]REgaReportesMultiples!$A$2:$M$350,6,FALSE),""))</f>
        <v/>
      </c>
      <c r="K197" s="44" t="str">
        <f>IF(ISBLANK(E197),"",IFERROR(VLOOKUP(E197,[2]REgaReportesMultiples!$A$2:$M$350,9,FALSE),""))</f>
        <v/>
      </c>
      <c r="L197" s="40" t="str">
        <f>IF(ISBLANK(E197),IF(ISBLANK(Q197),"","SI"),IF(M197&lt;&gt;"",IF(M197&gt;0,"SI",""),""))</f>
        <v/>
      </c>
      <c r="M197" s="44" t="str">
        <f>IF(ISBLANK(E197),"",IF(ISERROR(VLOOKUP(E197,[3]REgaReportesMultiples!$A$2:$M$350,4,FALSE)),"",VLOOKUP(E197,[3]REgaReportesMultiples!$A$2:$M$350,4,FALSE)))</f>
        <v/>
      </c>
      <c r="N197" s="52" t="s">
        <v>383</v>
      </c>
      <c r="O197" s="40"/>
      <c r="P197" s="40"/>
      <c r="Q197" s="40"/>
    </row>
    <row r="198" spans="1:17" s="45" customFormat="1" ht="38.25" x14ac:dyDescent="0.2">
      <c r="A198" s="40" t="s">
        <v>113</v>
      </c>
      <c r="B198" s="41" t="s">
        <v>129</v>
      </c>
      <c r="C198" s="42" t="s">
        <v>358</v>
      </c>
      <c r="D198" s="43"/>
      <c r="E198" s="43"/>
      <c r="F198" s="51" t="str">
        <f>IF(ISBLANK(E198),IF(ISBLANK(Q198),"","SI"),IF(G198&lt;&gt;"",IF(G198&gt;0,"SI",""),""))</f>
        <v/>
      </c>
      <c r="G198" s="52" t="str">
        <f>IF(ISBLANK(E198),"",IFERROR(VLOOKUP(E198,[1]REgaReportesMultiples!$A$2:$M$350,6,FALSE),""))</f>
        <v/>
      </c>
      <c r="H198" s="52" t="str">
        <f>IF(ISBLANK(E198),"",IFERROR(VLOOKUP(E198,[1]REgaReportesMultiples!$A$2:$M$350,9,FALSE),""))</f>
        <v/>
      </c>
      <c r="I198" s="40" t="str">
        <f>IF(ISBLANK(E198),IF(ISBLANK(Q198),"","SI"),IF(K198&lt;&gt;"",IF(K198&gt;0,"SI",""),""))</f>
        <v/>
      </c>
      <c r="J198" s="44" t="str">
        <f>IF(ISBLANK(E198),"",IFERROR(VLOOKUP(E198,[2]REgaReportesMultiples!$A$2:$M$350,6,FALSE),""))</f>
        <v/>
      </c>
      <c r="K198" s="44" t="str">
        <f>IF(ISBLANK(E198),"",IFERROR(VLOOKUP(E198,[2]REgaReportesMultiples!$A$2:$M$350,9,FALSE),""))</f>
        <v/>
      </c>
      <c r="L198" s="40" t="str">
        <f>IF(ISBLANK(E198),IF(ISBLANK(Q198),"","SI"),IF(M198&lt;&gt;"",IF(M198&gt;0,"SI",""),""))</f>
        <v/>
      </c>
      <c r="M198" s="44" t="str">
        <f>IF(ISBLANK(E198),"",IF(ISERROR(VLOOKUP(E198,[3]REgaReportesMultiples!$A$2:$M$350,4,FALSE)),"",VLOOKUP(E198,[3]REgaReportesMultiples!$A$2:$M$350,4,FALSE)))</f>
        <v/>
      </c>
      <c r="N198" s="52" t="s">
        <v>383</v>
      </c>
      <c r="O198" s="40"/>
      <c r="P198" s="40"/>
      <c r="Q198" s="40"/>
    </row>
    <row r="199" spans="1:17" s="45" customFormat="1" ht="38.25" x14ac:dyDescent="0.2">
      <c r="A199" s="40" t="s">
        <v>113</v>
      </c>
      <c r="B199" s="41" t="s">
        <v>129</v>
      </c>
      <c r="C199" s="42" t="s">
        <v>359</v>
      </c>
      <c r="D199" s="43"/>
      <c r="E199" s="43"/>
      <c r="F199" s="51" t="str">
        <f>IF(ISBLANK(E199),IF(ISBLANK(Q199),"","SI"),IF(G199&lt;&gt;"",IF(G199&gt;0,"SI",""),""))</f>
        <v/>
      </c>
      <c r="G199" s="52" t="str">
        <f>IF(ISBLANK(E199),"",IFERROR(VLOOKUP(E199,[1]REgaReportesMultiples!$A$2:$M$350,6,FALSE),""))</f>
        <v/>
      </c>
      <c r="H199" s="52" t="str">
        <f>IF(ISBLANK(E199),"",IFERROR(VLOOKUP(E199,[1]REgaReportesMultiples!$A$2:$M$350,9,FALSE),""))</f>
        <v/>
      </c>
      <c r="I199" s="40" t="str">
        <f>IF(ISBLANK(E199),IF(ISBLANK(Q199),"","SI"),IF(K199&lt;&gt;"",IF(K199&gt;0,"SI",""),""))</f>
        <v/>
      </c>
      <c r="J199" s="44" t="str">
        <f>IF(ISBLANK(E199),"",IFERROR(VLOOKUP(E199,[2]REgaReportesMultiples!$A$2:$M$350,6,FALSE),""))</f>
        <v/>
      </c>
      <c r="K199" s="44" t="str">
        <f>IF(ISBLANK(E199),"",IFERROR(VLOOKUP(E199,[2]REgaReportesMultiples!$A$2:$M$350,9,FALSE),""))</f>
        <v/>
      </c>
      <c r="L199" s="40" t="str">
        <f>IF(ISBLANK(E199),IF(ISBLANK(Q199),"","SI"),IF(M199&lt;&gt;"",IF(M199&gt;0,"SI",""),""))</f>
        <v/>
      </c>
      <c r="M199" s="44" t="str">
        <f>IF(ISBLANK(E199),"",IF(ISERROR(VLOOKUP(E199,[3]REgaReportesMultiples!$A$2:$M$350,4,FALSE)),"",VLOOKUP(E199,[3]REgaReportesMultiples!$A$2:$M$350,4,FALSE)))</f>
        <v/>
      </c>
      <c r="N199" s="52" t="s">
        <v>383</v>
      </c>
      <c r="O199" s="40"/>
      <c r="P199" s="40"/>
      <c r="Q199" s="40"/>
    </row>
    <row r="200" spans="1:17" s="45" customFormat="1" ht="38.25" x14ac:dyDescent="0.2">
      <c r="A200" s="40" t="s">
        <v>113</v>
      </c>
      <c r="B200" s="41" t="s">
        <v>129</v>
      </c>
      <c r="C200" s="42" t="s">
        <v>360</v>
      </c>
      <c r="D200" s="43"/>
      <c r="E200" s="43"/>
      <c r="F200" s="51" t="str">
        <f>IF(ISBLANK(E200),IF(ISBLANK(Q200),"","SI"),IF(G200&lt;&gt;"",IF(G200&gt;0,"SI",""),""))</f>
        <v/>
      </c>
      <c r="G200" s="52" t="str">
        <f>IF(ISBLANK(E200),"",IFERROR(VLOOKUP(E200,[1]REgaReportesMultiples!$A$2:$M$350,6,FALSE),""))</f>
        <v/>
      </c>
      <c r="H200" s="52" t="str">
        <f>IF(ISBLANK(E200),"",IFERROR(VLOOKUP(E200,[1]REgaReportesMultiples!$A$2:$M$350,9,FALSE),""))</f>
        <v/>
      </c>
      <c r="I200" s="40" t="str">
        <f>IF(ISBLANK(E200),IF(ISBLANK(Q200),"","SI"),IF(K200&lt;&gt;"",IF(K200&gt;0,"SI",""),""))</f>
        <v/>
      </c>
      <c r="J200" s="44" t="str">
        <f>IF(ISBLANK(E200),"",IFERROR(VLOOKUP(E200,[2]REgaReportesMultiples!$A$2:$M$350,6,FALSE),""))</f>
        <v/>
      </c>
      <c r="K200" s="44" t="str">
        <f>IF(ISBLANK(E200),"",IFERROR(VLOOKUP(E200,[2]REgaReportesMultiples!$A$2:$M$350,9,FALSE),""))</f>
        <v/>
      </c>
      <c r="L200" s="40" t="str">
        <f>IF(ISBLANK(E200),IF(ISBLANK(Q200),"","SI"),IF(M200&lt;&gt;"",IF(M200&gt;0,"SI",""),""))</f>
        <v/>
      </c>
      <c r="M200" s="44" t="str">
        <f>IF(ISBLANK(E200),"",IF(ISERROR(VLOOKUP(E200,[3]REgaReportesMultiples!$A$2:$M$350,4,FALSE)),"",VLOOKUP(E200,[3]REgaReportesMultiples!$A$2:$M$350,4,FALSE)))</f>
        <v/>
      </c>
      <c r="N200" s="52" t="s">
        <v>383</v>
      </c>
      <c r="O200" s="40"/>
      <c r="P200" s="40"/>
      <c r="Q200" s="40"/>
    </row>
    <row r="201" spans="1:17" s="45" customFormat="1" ht="38.25" x14ac:dyDescent="0.2">
      <c r="A201" s="40" t="s">
        <v>113</v>
      </c>
      <c r="B201" s="41" t="s">
        <v>129</v>
      </c>
      <c r="C201" s="42" t="s">
        <v>361</v>
      </c>
      <c r="D201" s="43"/>
      <c r="E201" s="43"/>
      <c r="F201" s="51" t="str">
        <f>IF(ISBLANK(E201),IF(ISBLANK(Q201),"","SI"),IF(G201&lt;&gt;"",IF(G201&gt;0,"SI",""),""))</f>
        <v/>
      </c>
      <c r="G201" s="52" t="str">
        <f>IF(ISBLANK(E201),"",IFERROR(VLOOKUP(E201,[1]REgaReportesMultiples!$A$2:$M$350,6,FALSE),""))</f>
        <v/>
      </c>
      <c r="H201" s="52" t="str">
        <f>IF(ISBLANK(E201),"",IFERROR(VLOOKUP(E201,[1]REgaReportesMultiples!$A$2:$M$350,9,FALSE),""))</f>
        <v/>
      </c>
      <c r="I201" s="40" t="str">
        <f>IF(ISBLANK(E201),IF(ISBLANK(Q201),"","SI"),IF(K201&lt;&gt;"",IF(K201&gt;0,"SI",""),""))</f>
        <v/>
      </c>
      <c r="J201" s="44" t="str">
        <f>IF(ISBLANK(E201),"",IFERROR(VLOOKUP(E201,[2]REgaReportesMultiples!$A$2:$M$350,6,FALSE),""))</f>
        <v/>
      </c>
      <c r="K201" s="44" t="str">
        <f>IF(ISBLANK(E201),"",IFERROR(VLOOKUP(E201,[2]REgaReportesMultiples!$A$2:$M$350,9,FALSE),""))</f>
        <v/>
      </c>
      <c r="L201" s="40" t="str">
        <f>IF(ISBLANK(E201),IF(ISBLANK(Q201),"","SI"),IF(M201&lt;&gt;"",IF(M201&gt;0,"SI",""),""))</f>
        <v/>
      </c>
      <c r="M201" s="44" t="str">
        <f>IF(ISBLANK(E201),"",IF(ISERROR(VLOOKUP(E201,[3]REgaReportesMultiples!$A$2:$M$350,4,FALSE)),"",VLOOKUP(E201,[3]REgaReportesMultiples!$A$2:$M$350,4,FALSE)))</f>
        <v/>
      </c>
      <c r="N201" s="52" t="s">
        <v>383</v>
      </c>
      <c r="O201" s="40"/>
      <c r="P201" s="40"/>
      <c r="Q201" s="40"/>
    </row>
    <row r="202" spans="1:17" s="45" customFormat="1" ht="38.25" x14ac:dyDescent="0.2">
      <c r="A202" s="40" t="s">
        <v>113</v>
      </c>
      <c r="B202" s="41" t="s">
        <v>129</v>
      </c>
      <c r="C202" s="42" t="s">
        <v>362</v>
      </c>
      <c r="D202" s="43"/>
      <c r="E202" s="43"/>
      <c r="F202" s="51" t="str">
        <f>IF(ISBLANK(E202),IF(ISBLANK(Q202),"","SI"),IF(G202&lt;&gt;"",IF(G202&gt;0,"SI",""),""))</f>
        <v/>
      </c>
      <c r="G202" s="52" t="str">
        <f>IF(ISBLANK(E202),"",IFERROR(VLOOKUP(E202,[1]REgaReportesMultiples!$A$2:$M$350,6,FALSE),""))</f>
        <v/>
      </c>
      <c r="H202" s="52" t="str">
        <f>IF(ISBLANK(E202),"",IFERROR(VLOOKUP(E202,[1]REgaReportesMultiples!$A$2:$M$350,9,FALSE),""))</f>
        <v/>
      </c>
      <c r="I202" s="40" t="str">
        <f>IF(ISBLANK(E202),IF(ISBLANK(Q202),"","SI"),IF(K202&lt;&gt;"",IF(K202&gt;0,"SI",""),""))</f>
        <v/>
      </c>
      <c r="J202" s="44" t="str">
        <f>IF(ISBLANK(E202),"",IFERROR(VLOOKUP(E202,[2]REgaReportesMultiples!$A$2:$M$350,6,FALSE),""))</f>
        <v/>
      </c>
      <c r="K202" s="44" t="str">
        <f>IF(ISBLANK(E202),"",IFERROR(VLOOKUP(E202,[2]REgaReportesMultiples!$A$2:$M$350,9,FALSE),""))</f>
        <v/>
      </c>
      <c r="L202" s="40" t="str">
        <f>IF(ISBLANK(E202),IF(ISBLANK(Q202),"","SI"),IF(M202&lt;&gt;"",IF(M202&gt;0,"SI",""),""))</f>
        <v/>
      </c>
      <c r="M202" s="44" t="str">
        <f>IF(ISBLANK(E202),"",IF(ISERROR(VLOOKUP(E202,[3]REgaReportesMultiples!$A$2:$M$350,4,FALSE)),"",VLOOKUP(E202,[3]REgaReportesMultiples!$A$2:$M$350,4,FALSE)))</f>
        <v/>
      </c>
      <c r="N202" s="52" t="s">
        <v>383</v>
      </c>
      <c r="O202" s="40"/>
      <c r="P202" s="40"/>
      <c r="Q202" s="40"/>
    </row>
    <row r="203" spans="1:17" ht="38.25" x14ac:dyDescent="0.2">
      <c r="A203" s="40" t="s">
        <v>113</v>
      </c>
      <c r="B203" s="23" t="s">
        <v>130</v>
      </c>
      <c r="C203" s="23" t="s">
        <v>110</v>
      </c>
      <c r="D203" s="29"/>
      <c r="E203" s="29" t="s">
        <v>180</v>
      </c>
      <c r="F203" s="51" t="str">
        <f>IF(ISBLANK(E203),IF(ISBLANK(Q203),"","SI"),IF(G203&lt;&gt;"",IF(G203&gt;0,"SI",""),""))</f>
        <v/>
      </c>
      <c r="G203" s="52" t="str">
        <f>IF(ISBLANK(E203),"",IFERROR(VLOOKUP(E203,[1]REgaReportesMultiples!$A$2:$M$350,6,FALSE),""))</f>
        <v/>
      </c>
      <c r="H203" s="52" t="str">
        <f>IF(ISBLANK(E203),"",IFERROR(VLOOKUP(E203,[1]REgaReportesMultiples!$A$2:$M$350,9,FALSE),""))</f>
        <v/>
      </c>
      <c r="I203" s="40" t="str">
        <f>IF(ISBLANK(E203),IF(ISBLANK(Q203),"","SI"),IF(K203&lt;&gt;"",IF(K203&gt;0,"SI",""),""))</f>
        <v/>
      </c>
      <c r="J203" s="44">
        <f>IF(ISBLANK(E203),"",IFERROR(VLOOKUP(E203,[2]REgaReportesMultiples!$A$2:$M$350,6,FALSE),""))</f>
        <v>150000</v>
      </c>
      <c r="K203" s="44">
        <f>IF(ISBLANK(E203),"",IFERROR(VLOOKUP(E203,[2]REgaReportesMultiples!$A$2:$M$350,9,FALSE),""))</f>
        <v>0</v>
      </c>
      <c r="L203" s="40" t="str">
        <f>IF(ISBLANK(E203),IF(ISBLANK(Q203),"","SI"),IF(M203&lt;&gt;"",IF(M203&gt;0,"SI",""),""))</f>
        <v/>
      </c>
      <c r="M203" s="44" t="str">
        <f>IF(ISBLANK(E203),"",IF(ISERROR(VLOOKUP(E203,[3]REgaReportesMultiples!$A$2:$M$350,4,FALSE)),"",VLOOKUP(E203,[3]REgaReportesMultiples!$A$2:$M$350,4,FALSE)))</f>
        <v/>
      </c>
      <c r="N203" s="52" t="s">
        <v>383</v>
      </c>
      <c r="O203" s="22"/>
      <c r="P203" s="22"/>
      <c r="Q203" s="2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8"/>
  <sheetViews>
    <sheetView topLeftCell="A89" zoomScale="55" zoomScaleNormal="55" workbookViewId="0">
      <selection activeCell="D1" sqref="D1:E108"/>
    </sheetView>
  </sheetViews>
  <sheetFormatPr baseColWidth="10" defaultRowHeight="15" x14ac:dyDescent="0.25"/>
  <cols>
    <col min="1" max="1" width="11.42578125" style="81"/>
    <col min="2" max="2" width="17.42578125" style="81" customWidth="1"/>
    <col min="3" max="3" width="4.140625" style="81" bestFit="1" customWidth="1"/>
    <col min="4" max="4" width="58" customWidth="1"/>
    <col min="5" max="5" width="6" customWidth="1"/>
    <col min="9" max="9" width="15.140625" customWidth="1"/>
    <col min="10" max="10" width="24.85546875" customWidth="1"/>
    <col min="11" max="11" width="4.140625" bestFit="1" customWidth="1"/>
    <col min="12" max="12" width="65" customWidth="1"/>
    <col min="18" max="18" width="55.28515625" bestFit="1" customWidth="1"/>
    <col min="19" max="19" width="40.85546875" bestFit="1" customWidth="1"/>
  </cols>
  <sheetData>
    <row r="1" spans="1:19" ht="63.75" x14ac:dyDescent="0.25">
      <c r="A1" s="25" t="s">
        <v>115</v>
      </c>
      <c r="B1" s="25" t="s">
        <v>116</v>
      </c>
      <c r="C1" s="25" t="s">
        <v>375</v>
      </c>
      <c r="D1" s="25" t="s">
        <v>111</v>
      </c>
      <c r="E1" s="25" t="s">
        <v>376</v>
      </c>
      <c r="I1" s="25" t="s">
        <v>380</v>
      </c>
      <c r="J1" s="25" t="s">
        <v>116</v>
      </c>
      <c r="K1" s="25" t="s">
        <v>375</v>
      </c>
      <c r="L1" s="25" t="s">
        <v>111</v>
      </c>
      <c r="M1" s="25" t="s">
        <v>376</v>
      </c>
      <c r="R1" s="67" t="s">
        <v>369</v>
      </c>
      <c r="S1" t="s">
        <v>371</v>
      </c>
    </row>
    <row r="2" spans="1:19" ht="25.5" x14ac:dyDescent="0.25">
      <c r="A2" s="72" t="s">
        <v>107</v>
      </c>
      <c r="B2" s="72" t="s">
        <v>117</v>
      </c>
      <c r="C2" s="82">
        <v>1</v>
      </c>
      <c r="D2" s="64" t="s">
        <v>268</v>
      </c>
      <c r="E2" s="65"/>
      <c r="I2" s="84" t="s">
        <v>107</v>
      </c>
      <c r="J2" s="84" t="s">
        <v>117</v>
      </c>
      <c r="K2" s="82">
        <v>1</v>
      </c>
      <c r="L2" s="64" t="s">
        <v>268</v>
      </c>
      <c r="M2" s="65"/>
      <c r="R2" s="68" t="s">
        <v>109</v>
      </c>
      <c r="S2" s="70"/>
    </row>
    <row r="3" spans="1:19" ht="25.5" x14ac:dyDescent="0.25">
      <c r="A3" s="73"/>
      <c r="B3" s="73"/>
      <c r="C3" s="82">
        <v>2</v>
      </c>
      <c r="D3" s="64" t="s">
        <v>269</v>
      </c>
      <c r="E3" s="65"/>
      <c r="I3" s="84" t="s">
        <v>107</v>
      </c>
      <c r="J3" s="84" t="s">
        <v>117</v>
      </c>
      <c r="K3" s="82">
        <v>2</v>
      </c>
      <c r="L3" s="64" t="s">
        <v>269</v>
      </c>
      <c r="M3" s="65"/>
      <c r="R3" s="69" t="s">
        <v>109</v>
      </c>
      <c r="S3" s="70">
        <v>2</v>
      </c>
    </row>
    <row r="4" spans="1:19" ht="38.25" x14ac:dyDescent="0.25">
      <c r="A4" s="73"/>
      <c r="B4" s="73"/>
      <c r="C4" s="82">
        <v>3</v>
      </c>
      <c r="D4" s="64" t="s">
        <v>270</v>
      </c>
      <c r="E4" s="65"/>
      <c r="I4" s="84" t="s">
        <v>107</v>
      </c>
      <c r="J4" s="84" t="s">
        <v>117</v>
      </c>
      <c r="K4" s="82">
        <v>3</v>
      </c>
      <c r="L4" s="64" t="s">
        <v>270</v>
      </c>
      <c r="M4" s="65"/>
      <c r="R4" s="68" t="s">
        <v>107</v>
      </c>
      <c r="S4" s="70"/>
    </row>
    <row r="5" spans="1:19" ht="25.5" x14ac:dyDescent="0.25">
      <c r="A5" s="73"/>
      <c r="B5" s="73"/>
      <c r="C5" s="82">
        <v>4</v>
      </c>
      <c r="D5" s="64" t="s">
        <v>271</v>
      </c>
      <c r="E5" s="65"/>
      <c r="I5" s="84" t="s">
        <v>107</v>
      </c>
      <c r="J5" s="84" t="s">
        <v>117</v>
      </c>
      <c r="K5" s="82">
        <v>4</v>
      </c>
      <c r="L5" s="64" t="s">
        <v>271</v>
      </c>
      <c r="M5" s="65"/>
      <c r="R5" s="69" t="s">
        <v>118</v>
      </c>
      <c r="S5" s="70">
        <v>3</v>
      </c>
    </row>
    <row r="6" spans="1:19" ht="25.5" x14ac:dyDescent="0.25">
      <c r="A6" s="73"/>
      <c r="B6" s="74"/>
      <c r="C6" s="82">
        <v>5</v>
      </c>
      <c r="D6" s="64" t="s">
        <v>272</v>
      </c>
      <c r="E6" s="65"/>
      <c r="I6" s="84" t="s">
        <v>107</v>
      </c>
      <c r="J6" s="84" t="s">
        <v>117</v>
      </c>
      <c r="K6" s="82">
        <v>5</v>
      </c>
      <c r="L6" s="64" t="s">
        <v>272</v>
      </c>
      <c r="M6" s="65"/>
      <c r="R6" s="69" t="s">
        <v>119</v>
      </c>
      <c r="S6" s="70">
        <v>6</v>
      </c>
    </row>
    <row r="7" spans="1:19" x14ac:dyDescent="0.25">
      <c r="A7" s="73"/>
      <c r="B7" s="72" t="s">
        <v>118</v>
      </c>
      <c r="C7" s="82">
        <v>6</v>
      </c>
      <c r="D7" s="64" t="s">
        <v>100</v>
      </c>
      <c r="E7" s="65" t="s">
        <v>131</v>
      </c>
      <c r="I7" s="84" t="s">
        <v>107</v>
      </c>
      <c r="J7" s="84" t="s">
        <v>118</v>
      </c>
      <c r="K7" s="82">
        <v>6</v>
      </c>
      <c r="L7" s="64" t="s">
        <v>100</v>
      </c>
      <c r="M7" s="65" t="s">
        <v>131</v>
      </c>
      <c r="R7" s="69" t="s">
        <v>122</v>
      </c>
      <c r="S7" s="70">
        <v>12</v>
      </c>
    </row>
    <row r="8" spans="1:19" x14ac:dyDescent="0.25">
      <c r="A8" s="73"/>
      <c r="B8" s="73"/>
      <c r="C8" s="82">
        <v>7</v>
      </c>
      <c r="D8" s="64" t="s">
        <v>273</v>
      </c>
      <c r="E8" s="65" t="s">
        <v>131</v>
      </c>
      <c r="I8" s="84" t="s">
        <v>107</v>
      </c>
      <c r="J8" s="84" t="s">
        <v>118</v>
      </c>
      <c r="K8" s="82">
        <v>7</v>
      </c>
      <c r="L8" s="64" t="s">
        <v>273</v>
      </c>
      <c r="M8" s="65" t="s">
        <v>131</v>
      </c>
      <c r="R8" s="69" t="s">
        <v>121</v>
      </c>
      <c r="S8" s="70">
        <v>6</v>
      </c>
    </row>
    <row r="9" spans="1:19" x14ac:dyDescent="0.25">
      <c r="A9" s="73"/>
      <c r="B9" s="74"/>
      <c r="C9" s="82">
        <v>8</v>
      </c>
      <c r="D9" s="64" t="s">
        <v>102</v>
      </c>
      <c r="E9" s="65" t="s">
        <v>131</v>
      </c>
      <c r="I9" s="84" t="s">
        <v>107</v>
      </c>
      <c r="J9" s="84" t="s">
        <v>118</v>
      </c>
      <c r="K9" s="82">
        <v>8</v>
      </c>
      <c r="L9" s="64" t="s">
        <v>102</v>
      </c>
      <c r="M9" s="65" t="s">
        <v>131</v>
      </c>
      <c r="R9" s="69" t="s">
        <v>117</v>
      </c>
      <c r="S9" s="70">
        <v>5</v>
      </c>
    </row>
    <row r="10" spans="1:19" ht="38.25" x14ac:dyDescent="0.25">
      <c r="A10" s="73"/>
      <c r="B10" s="72" t="s">
        <v>119</v>
      </c>
      <c r="C10" s="82">
        <v>9</v>
      </c>
      <c r="D10" s="64" t="s">
        <v>274</v>
      </c>
      <c r="E10" s="65"/>
      <c r="I10" s="84" t="s">
        <v>107</v>
      </c>
      <c r="J10" s="84" t="s">
        <v>119</v>
      </c>
      <c r="K10" s="82">
        <v>9</v>
      </c>
      <c r="L10" s="64" t="s">
        <v>274</v>
      </c>
      <c r="M10" s="65"/>
      <c r="R10" s="69" t="s">
        <v>120</v>
      </c>
      <c r="S10" s="70">
        <v>11</v>
      </c>
    </row>
    <row r="11" spans="1:19" ht="25.5" x14ac:dyDescent="0.25">
      <c r="A11" s="73"/>
      <c r="B11" s="73"/>
      <c r="C11" s="82">
        <v>10</v>
      </c>
      <c r="D11" s="64" t="s">
        <v>275</v>
      </c>
      <c r="E11" s="65"/>
      <c r="I11" s="84" t="s">
        <v>107</v>
      </c>
      <c r="J11" s="84" t="s">
        <v>119</v>
      </c>
      <c r="K11" s="82">
        <v>10</v>
      </c>
      <c r="L11" s="64" t="s">
        <v>275</v>
      </c>
      <c r="M11" s="65"/>
      <c r="R11" s="68" t="s">
        <v>57</v>
      </c>
      <c r="S11" s="70"/>
    </row>
    <row r="12" spans="1:19" ht="25.5" x14ac:dyDescent="0.25">
      <c r="A12" s="73"/>
      <c r="B12" s="73"/>
      <c r="C12" s="82">
        <v>11</v>
      </c>
      <c r="D12" s="64" t="s">
        <v>276</v>
      </c>
      <c r="E12" s="65"/>
      <c r="I12" s="84" t="s">
        <v>107</v>
      </c>
      <c r="J12" s="84" t="s">
        <v>119</v>
      </c>
      <c r="K12" s="82">
        <v>11</v>
      </c>
      <c r="L12" s="64" t="s">
        <v>276</v>
      </c>
      <c r="M12" s="65"/>
      <c r="R12" s="69" t="s">
        <v>123</v>
      </c>
      <c r="S12" s="70">
        <v>5</v>
      </c>
    </row>
    <row r="13" spans="1:19" ht="25.5" x14ac:dyDescent="0.25">
      <c r="A13" s="73"/>
      <c r="B13" s="73"/>
      <c r="C13" s="82">
        <v>12</v>
      </c>
      <c r="D13" s="64" t="s">
        <v>277</v>
      </c>
      <c r="E13" s="65"/>
      <c r="I13" s="84" t="s">
        <v>107</v>
      </c>
      <c r="J13" s="84" t="s">
        <v>119</v>
      </c>
      <c r="K13" s="82">
        <v>12</v>
      </c>
      <c r="L13" s="64" t="s">
        <v>277</v>
      </c>
      <c r="M13" s="65"/>
      <c r="R13" s="69" t="s">
        <v>57</v>
      </c>
      <c r="S13" s="70">
        <v>3</v>
      </c>
    </row>
    <row r="14" spans="1:19" ht="38.25" x14ac:dyDescent="0.25">
      <c r="A14" s="73"/>
      <c r="B14" s="73"/>
      <c r="C14" s="82">
        <v>13</v>
      </c>
      <c r="D14" s="64" t="s">
        <v>278</v>
      </c>
      <c r="E14" s="65"/>
      <c r="I14" s="84" t="s">
        <v>107</v>
      </c>
      <c r="J14" s="84" t="s">
        <v>119</v>
      </c>
      <c r="K14" s="82">
        <v>13</v>
      </c>
      <c r="L14" s="64" t="s">
        <v>278</v>
      </c>
      <c r="M14" s="65"/>
      <c r="R14" s="69" t="s">
        <v>124</v>
      </c>
      <c r="S14" s="70">
        <v>2</v>
      </c>
    </row>
    <row r="15" spans="1:19" ht="25.5" x14ac:dyDescent="0.25">
      <c r="A15" s="73"/>
      <c r="B15" s="74"/>
      <c r="C15" s="82">
        <v>14</v>
      </c>
      <c r="D15" s="64" t="s">
        <v>279</v>
      </c>
      <c r="E15" s="65"/>
      <c r="I15" s="84" t="s">
        <v>107</v>
      </c>
      <c r="J15" s="84" t="s">
        <v>119</v>
      </c>
      <c r="K15" s="82">
        <v>14</v>
      </c>
      <c r="L15" s="64" t="s">
        <v>279</v>
      </c>
      <c r="M15" s="65"/>
      <c r="R15" s="68" t="s">
        <v>113</v>
      </c>
      <c r="S15" s="70"/>
    </row>
    <row r="16" spans="1:19" ht="38.25" x14ac:dyDescent="0.25">
      <c r="A16" s="73"/>
      <c r="B16" s="72" t="s">
        <v>120</v>
      </c>
      <c r="C16" s="82">
        <v>15</v>
      </c>
      <c r="D16" s="64" t="s">
        <v>108</v>
      </c>
      <c r="E16" s="65"/>
      <c r="I16" s="84" t="s">
        <v>107</v>
      </c>
      <c r="J16" s="84" t="s">
        <v>120</v>
      </c>
      <c r="K16" s="82">
        <v>15</v>
      </c>
      <c r="L16" s="64" t="s">
        <v>108</v>
      </c>
      <c r="M16" s="65"/>
      <c r="R16" s="69" t="s">
        <v>114</v>
      </c>
      <c r="S16" s="70">
        <v>18</v>
      </c>
    </row>
    <row r="17" spans="1:19" x14ac:dyDescent="0.25">
      <c r="A17" s="73"/>
      <c r="B17" s="73"/>
      <c r="C17" s="82">
        <v>16</v>
      </c>
      <c r="D17" s="64" t="s">
        <v>106</v>
      </c>
      <c r="E17" s="65" t="s">
        <v>131</v>
      </c>
      <c r="I17" s="84" t="s">
        <v>107</v>
      </c>
      <c r="J17" s="84" t="s">
        <v>120</v>
      </c>
      <c r="K17" s="82">
        <v>16</v>
      </c>
      <c r="L17" s="64" t="s">
        <v>106</v>
      </c>
      <c r="M17" s="65" t="s">
        <v>131</v>
      </c>
      <c r="R17" s="69" t="s">
        <v>126</v>
      </c>
      <c r="S17" s="70">
        <v>6</v>
      </c>
    </row>
    <row r="18" spans="1:19" x14ac:dyDescent="0.25">
      <c r="A18" s="73"/>
      <c r="B18" s="73"/>
      <c r="C18" s="82">
        <v>17</v>
      </c>
      <c r="D18" s="64" t="s">
        <v>280</v>
      </c>
      <c r="E18" s="65"/>
      <c r="I18" s="84" t="s">
        <v>107</v>
      </c>
      <c r="J18" s="84" t="s">
        <v>120</v>
      </c>
      <c r="K18" s="82">
        <v>17</v>
      </c>
      <c r="L18" s="64" t="s">
        <v>280</v>
      </c>
      <c r="M18" s="65"/>
      <c r="R18" s="69" t="s">
        <v>129</v>
      </c>
      <c r="S18" s="70">
        <v>7</v>
      </c>
    </row>
    <row r="19" spans="1:19" ht="25.5" x14ac:dyDescent="0.25">
      <c r="A19" s="73"/>
      <c r="B19" s="73"/>
      <c r="C19" s="82">
        <v>18</v>
      </c>
      <c r="D19" s="64" t="s">
        <v>281</v>
      </c>
      <c r="E19" s="65"/>
      <c r="I19" s="84" t="s">
        <v>107</v>
      </c>
      <c r="J19" s="84" t="s">
        <v>120</v>
      </c>
      <c r="K19" s="82">
        <v>18</v>
      </c>
      <c r="L19" s="64" t="s">
        <v>281</v>
      </c>
      <c r="M19" s="65"/>
      <c r="R19" s="69" t="s">
        <v>127</v>
      </c>
      <c r="S19" s="70">
        <v>5</v>
      </c>
    </row>
    <row r="20" spans="1:19" ht="25.5" x14ac:dyDescent="0.25">
      <c r="A20" s="73"/>
      <c r="B20" s="73"/>
      <c r="C20" s="82">
        <v>19</v>
      </c>
      <c r="D20" s="64" t="s">
        <v>282</v>
      </c>
      <c r="E20" s="65"/>
      <c r="I20" s="84" t="s">
        <v>107</v>
      </c>
      <c r="J20" s="84" t="s">
        <v>120</v>
      </c>
      <c r="K20" s="82">
        <v>19</v>
      </c>
      <c r="L20" s="64" t="s">
        <v>282</v>
      </c>
      <c r="M20" s="65"/>
      <c r="R20" s="69" t="s">
        <v>130</v>
      </c>
      <c r="S20" s="70">
        <v>1</v>
      </c>
    </row>
    <row r="21" spans="1:19" ht="63.75" x14ac:dyDescent="0.25">
      <c r="A21" s="73"/>
      <c r="B21" s="73"/>
      <c r="C21" s="82">
        <v>20</v>
      </c>
      <c r="D21" s="64" t="s">
        <v>283</v>
      </c>
      <c r="E21" s="65"/>
      <c r="I21" s="84" t="s">
        <v>107</v>
      </c>
      <c r="J21" s="84" t="s">
        <v>120</v>
      </c>
      <c r="K21" s="82">
        <v>20</v>
      </c>
      <c r="L21" s="64" t="s">
        <v>283</v>
      </c>
      <c r="M21" s="65"/>
      <c r="R21" s="69" t="s">
        <v>128</v>
      </c>
      <c r="S21" s="70">
        <v>6</v>
      </c>
    </row>
    <row r="22" spans="1:19" x14ac:dyDescent="0.25">
      <c r="A22" s="73"/>
      <c r="B22" s="73"/>
      <c r="C22" s="82">
        <v>21</v>
      </c>
      <c r="D22" s="64" t="s">
        <v>284</v>
      </c>
      <c r="E22" s="65"/>
      <c r="I22" s="84" t="s">
        <v>107</v>
      </c>
      <c r="J22" s="84" t="s">
        <v>120</v>
      </c>
      <c r="K22" s="82">
        <v>21</v>
      </c>
      <c r="L22" s="64" t="s">
        <v>284</v>
      </c>
      <c r="M22" s="65"/>
      <c r="R22" s="68" t="s">
        <v>44</v>
      </c>
      <c r="S22" s="70"/>
    </row>
    <row r="23" spans="1:19" ht="25.5" x14ac:dyDescent="0.25">
      <c r="A23" s="73"/>
      <c r="B23" s="73"/>
      <c r="C23" s="82">
        <v>22</v>
      </c>
      <c r="D23" s="64" t="s">
        <v>285</v>
      </c>
      <c r="E23" s="65"/>
      <c r="I23" s="84" t="s">
        <v>107</v>
      </c>
      <c r="J23" s="84" t="s">
        <v>120</v>
      </c>
      <c r="K23" s="82">
        <v>22</v>
      </c>
      <c r="L23" s="64" t="s">
        <v>285</v>
      </c>
      <c r="M23" s="65"/>
      <c r="R23" s="69" t="s">
        <v>44</v>
      </c>
      <c r="S23" s="70">
        <v>9</v>
      </c>
    </row>
    <row r="24" spans="1:19" x14ac:dyDescent="0.25">
      <c r="A24" s="73"/>
      <c r="B24" s="73"/>
      <c r="C24" s="82">
        <v>23</v>
      </c>
      <c r="D24" s="64" t="s">
        <v>286</v>
      </c>
      <c r="E24" s="65"/>
      <c r="I24" s="84" t="s">
        <v>107</v>
      </c>
      <c r="J24" s="84" t="s">
        <v>120</v>
      </c>
      <c r="K24" s="82">
        <v>23</v>
      </c>
      <c r="L24" s="64" t="s">
        <v>286</v>
      </c>
      <c r="M24" s="65"/>
      <c r="R24" s="68" t="s">
        <v>370</v>
      </c>
      <c r="S24" s="70">
        <v>107</v>
      </c>
    </row>
    <row r="25" spans="1:19" ht="25.5" x14ac:dyDescent="0.25">
      <c r="A25" s="73"/>
      <c r="B25" s="73"/>
      <c r="C25" s="82">
        <v>24</v>
      </c>
      <c r="D25" s="64" t="s">
        <v>363</v>
      </c>
      <c r="E25" s="65"/>
      <c r="I25" s="84" t="s">
        <v>107</v>
      </c>
      <c r="J25" s="84" t="s">
        <v>120</v>
      </c>
      <c r="K25" s="82">
        <v>24</v>
      </c>
      <c r="L25" s="64" t="s">
        <v>363</v>
      </c>
      <c r="M25" s="65"/>
    </row>
    <row r="26" spans="1:19" ht="25.5" x14ac:dyDescent="0.25">
      <c r="A26" s="73"/>
      <c r="B26" s="74"/>
      <c r="C26" s="82">
        <v>25</v>
      </c>
      <c r="D26" s="64" t="s">
        <v>287</v>
      </c>
      <c r="E26" s="65"/>
      <c r="I26" s="84" t="s">
        <v>107</v>
      </c>
      <c r="J26" s="84" t="s">
        <v>120</v>
      </c>
      <c r="K26" s="82">
        <v>25</v>
      </c>
      <c r="L26" s="64" t="s">
        <v>287</v>
      </c>
      <c r="M26" s="65"/>
    </row>
    <row r="27" spans="1:19" x14ac:dyDescent="0.25">
      <c r="A27" s="73"/>
      <c r="B27" s="72" t="s">
        <v>121</v>
      </c>
      <c r="C27" s="82">
        <v>26</v>
      </c>
      <c r="D27" s="64" t="s">
        <v>364</v>
      </c>
      <c r="E27" s="65" t="s">
        <v>131</v>
      </c>
      <c r="I27" s="84" t="s">
        <v>107</v>
      </c>
      <c r="J27" s="84" t="s">
        <v>121</v>
      </c>
      <c r="K27" s="82">
        <v>26</v>
      </c>
      <c r="L27" s="64" t="s">
        <v>364</v>
      </c>
      <c r="M27" s="65" t="s">
        <v>131</v>
      </c>
    </row>
    <row r="28" spans="1:19" x14ac:dyDescent="0.25">
      <c r="A28" s="73"/>
      <c r="B28" s="73"/>
      <c r="C28" s="82">
        <v>27</v>
      </c>
      <c r="D28" s="64" t="s">
        <v>288</v>
      </c>
      <c r="E28" s="65"/>
      <c r="I28" s="84" t="s">
        <v>107</v>
      </c>
      <c r="J28" s="84" t="s">
        <v>121</v>
      </c>
      <c r="K28" s="82">
        <v>27</v>
      </c>
      <c r="L28" s="64" t="s">
        <v>288</v>
      </c>
      <c r="M28" s="65"/>
    </row>
    <row r="29" spans="1:19" ht="25.5" x14ac:dyDescent="0.25">
      <c r="A29" s="73"/>
      <c r="B29" s="73"/>
      <c r="C29" s="82">
        <v>28</v>
      </c>
      <c r="D29" s="64" t="s">
        <v>289</v>
      </c>
      <c r="E29" s="65"/>
      <c r="I29" s="84" t="s">
        <v>107</v>
      </c>
      <c r="J29" s="84" t="s">
        <v>121</v>
      </c>
      <c r="K29" s="82">
        <v>28</v>
      </c>
      <c r="L29" s="64" t="s">
        <v>289</v>
      </c>
      <c r="M29" s="65"/>
    </row>
    <row r="30" spans="1:19" x14ac:dyDescent="0.25">
      <c r="A30" s="73"/>
      <c r="B30" s="73"/>
      <c r="C30" s="82">
        <v>29</v>
      </c>
      <c r="D30" s="64" t="s">
        <v>290</v>
      </c>
      <c r="E30" s="65"/>
      <c r="I30" s="84" t="s">
        <v>107</v>
      </c>
      <c r="J30" s="84" t="s">
        <v>121</v>
      </c>
      <c r="K30" s="82">
        <v>29</v>
      </c>
      <c r="L30" s="64" t="s">
        <v>290</v>
      </c>
      <c r="M30" s="65"/>
    </row>
    <row r="31" spans="1:19" ht="25.5" x14ac:dyDescent="0.25">
      <c r="A31" s="73"/>
      <c r="B31" s="73"/>
      <c r="C31" s="82">
        <v>30</v>
      </c>
      <c r="D31" s="64" t="s">
        <v>365</v>
      </c>
      <c r="E31" s="65"/>
      <c r="I31" s="84" t="s">
        <v>107</v>
      </c>
      <c r="J31" s="84" t="s">
        <v>121</v>
      </c>
      <c r="K31" s="82">
        <v>30</v>
      </c>
      <c r="L31" s="64" t="s">
        <v>365</v>
      </c>
      <c r="M31" s="65"/>
    </row>
    <row r="32" spans="1:19" ht="25.5" x14ac:dyDescent="0.25">
      <c r="A32" s="73"/>
      <c r="B32" s="74"/>
      <c r="C32" s="82">
        <v>31</v>
      </c>
      <c r="D32" s="64" t="s">
        <v>291</v>
      </c>
      <c r="E32" s="65"/>
      <c r="I32" s="84" t="s">
        <v>107</v>
      </c>
      <c r="J32" s="84" t="s">
        <v>121</v>
      </c>
      <c r="K32" s="82">
        <v>31</v>
      </c>
      <c r="L32" s="64" t="s">
        <v>291</v>
      </c>
      <c r="M32" s="65"/>
    </row>
    <row r="33" spans="1:13" ht="25.5" x14ac:dyDescent="0.25">
      <c r="A33" s="73"/>
      <c r="B33" s="72" t="s">
        <v>122</v>
      </c>
      <c r="C33" s="82">
        <v>32</v>
      </c>
      <c r="D33" s="64" t="s">
        <v>292</v>
      </c>
      <c r="E33" s="65"/>
      <c r="I33" s="84" t="s">
        <v>107</v>
      </c>
      <c r="J33" s="84" t="s">
        <v>122</v>
      </c>
      <c r="K33" s="82">
        <v>32</v>
      </c>
      <c r="L33" s="64" t="s">
        <v>292</v>
      </c>
      <c r="M33" s="65"/>
    </row>
    <row r="34" spans="1:13" ht="25.5" x14ac:dyDescent="0.25">
      <c r="A34" s="73"/>
      <c r="B34" s="73"/>
      <c r="C34" s="82">
        <v>33</v>
      </c>
      <c r="D34" s="64" t="s">
        <v>293</v>
      </c>
      <c r="E34" s="65"/>
      <c r="I34" s="84" t="s">
        <v>107</v>
      </c>
      <c r="J34" s="84" t="s">
        <v>122</v>
      </c>
      <c r="K34" s="82">
        <v>33</v>
      </c>
      <c r="L34" s="64" t="s">
        <v>293</v>
      </c>
      <c r="M34" s="65"/>
    </row>
    <row r="35" spans="1:13" ht="25.5" x14ac:dyDescent="0.25">
      <c r="A35" s="73"/>
      <c r="B35" s="73"/>
      <c r="C35" s="82">
        <v>34</v>
      </c>
      <c r="D35" s="64" t="s">
        <v>366</v>
      </c>
      <c r="E35" s="65"/>
      <c r="I35" s="84" t="s">
        <v>107</v>
      </c>
      <c r="J35" s="84" t="s">
        <v>122</v>
      </c>
      <c r="K35" s="82">
        <v>34</v>
      </c>
      <c r="L35" s="64" t="s">
        <v>366</v>
      </c>
      <c r="M35" s="65"/>
    </row>
    <row r="36" spans="1:13" ht="25.5" x14ac:dyDescent="0.25">
      <c r="A36" s="73"/>
      <c r="B36" s="73"/>
      <c r="C36" s="82">
        <v>35</v>
      </c>
      <c r="D36" s="64" t="s">
        <v>294</v>
      </c>
      <c r="E36" s="65"/>
      <c r="I36" s="84" t="s">
        <v>107</v>
      </c>
      <c r="J36" s="84" t="s">
        <v>122</v>
      </c>
      <c r="K36" s="82">
        <v>35</v>
      </c>
      <c r="L36" s="64" t="s">
        <v>294</v>
      </c>
      <c r="M36" s="65"/>
    </row>
    <row r="37" spans="1:13" ht="25.5" x14ac:dyDescent="0.25">
      <c r="A37" s="73"/>
      <c r="B37" s="73"/>
      <c r="C37" s="82">
        <v>36</v>
      </c>
      <c r="D37" s="64" t="s">
        <v>295</v>
      </c>
      <c r="E37" s="65" t="s">
        <v>131</v>
      </c>
      <c r="I37" s="84" t="s">
        <v>107</v>
      </c>
      <c r="J37" s="84" t="s">
        <v>122</v>
      </c>
      <c r="K37" s="82">
        <v>36</v>
      </c>
      <c r="L37" s="64" t="s">
        <v>295</v>
      </c>
      <c r="M37" s="65" t="s">
        <v>131</v>
      </c>
    </row>
    <row r="38" spans="1:13" ht="25.5" x14ac:dyDescent="0.25">
      <c r="A38" s="73"/>
      <c r="B38" s="73"/>
      <c r="C38" s="82">
        <v>37</v>
      </c>
      <c r="D38" s="64" t="s">
        <v>296</v>
      </c>
      <c r="E38" s="65"/>
      <c r="I38" s="84" t="s">
        <v>107</v>
      </c>
      <c r="J38" s="84" t="s">
        <v>122</v>
      </c>
      <c r="K38" s="82">
        <v>37</v>
      </c>
      <c r="L38" s="64" t="s">
        <v>296</v>
      </c>
      <c r="M38" s="65"/>
    </row>
    <row r="39" spans="1:13" ht="25.5" x14ac:dyDescent="0.25">
      <c r="A39" s="73"/>
      <c r="B39" s="73"/>
      <c r="C39" s="82">
        <v>38</v>
      </c>
      <c r="D39" s="64" t="s">
        <v>297</v>
      </c>
      <c r="E39" s="65"/>
      <c r="I39" s="84" t="s">
        <v>107</v>
      </c>
      <c r="J39" s="84" t="s">
        <v>122</v>
      </c>
      <c r="K39" s="82">
        <v>38</v>
      </c>
      <c r="L39" s="64" t="s">
        <v>297</v>
      </c>
      <c r="M39" s="65"/>
    </row>
    <row r="40" spans="1:13" ht="25.5" x14ac:dyDescent="0.25">
      <c r="A40" s="73"/>
      <c r="B40" s="73"/>
      <c r="C40" s="82">
        <v>39</v>
      </c>
      <c r="D40" s="64" t="s">
        <v>298</v>
      </c>
      <c r="E40" s="65"/>
      <c r="I40" s="84" t="s">
        <v>107</v>
      </c>
      <c r="J40" s="84" t="s">
        <v>122</v>
      </c>
      <c r="K40" s="82">
        <v>39</v>
      </c>
      <c r="L40" s="64" t="s">
        <v>298</v>
      </c>
      <c r="M40" s="65"/>
    </row>
    <row r="41" spans="1:13" ht="25.5" x14ac:dyDescent="0.25">
      <c r="A41" s="73"/>
      <c r="B41" s="73"/>
      <c r="C41" s="82">
        <v>40</v>
      </c>
      <c r="D41" s="64" t="s">
        <v>299</v>
      </c>
      <c r="E41" s="65"/>
      <c r="I41" s="84" t="s">
        <v>107</v>
      </c>
      <c r="J41" s="84" t="s">
        <v>122</v>
      </c>
      <c r="K41" s="82">
        <v>40</v>
      </c>
      <c r="L41" s="64" t="s">
        <v>299</v>
      </c>
      <c r="M41" s="65"/>
    </row>
    <row r="42" spans="1:13" ht="25.5" x14ac:dyDescent="0.25">
      <c r="A42" s="73"/>
      <c r="B42" s="73"/>
      <c r="C42" s="82">
        <v>41</v>
      </c>
      <c r="D42" s="64" t="s">
        <v>300</v>
      </c>
      <c r="E42" s="65"/>
      <c r="I42" s="84" t="s">
        <v>107</v>
      </c>
      <c r="J42" s="84" t="s">
        <v>122</v>
      </c>
      <c r="K42" s="82">
        <v>41</v>
      </c>
      <c r="L42" s="64" t="s">
        <v>300</v>
      </c>
      <c r="M42" s="65"/>
    </row>
    <row r="43" spans="1:13" ht="38.25" x14ac:dyDescent="0.25">
      <c r="A43" s="73"/>
      <c r="B43" s="73"/>
      <c r="C43" s="82">
        <v>42</v>
      </c>
      <c r="D43" s="64" t="s">
        <v>301</v>
      </c>
      <c r="E43" s="65"/>
      <c r="I43" s="84" t="s">
        <v>107</v>
      </c>
      <c r="J43" s="84" t="s">
        <v>122</v>
      </c>
      <c r="K43" s="82">
        <v>42</v>
      </c>
      <c r="L43" s="64" t="s">
        <v>301</v>
      </c>
      <c r="M43" s="65"/>
    </row>
    <row r="44" spans="1:13" ht="25.5" x14ac:dyDescent="0.25">
      <c r="A44" s="74"/>
      <c r="B44" s="74"/>
      <c r="C44" s="82">
        <v>43</v>
      </c>
      <c r="D44" s="64" t="s">
        <v>302</v>
      </c>
      <c r="E44" s="65"/>
      <c r="I44" s="84" t="s">
        <v>107</v>
      </c>
      <c r="J44" s="84" t="s">
        <v>122</v>
      </c>
      <c r="K44" s="82">
        <v>43</v>
      </c>
      <c r="L44" s="64" t="s">
        <v>302</v>
      </c>
      <c r="M44" s="65"/>
    </row>
    <row r="45" spans="1:13" ht="25.5" x14ac:dyDescent="0.25">
      <c r="A45" s="75" t="s">
        <v>44</v>
      </c>
      <c r="B45" s="72" t="s">
        <v>44</v>
      </c>
      <c r="C45" s="82">
        <v>44</v>
      </c>
      <c r="D45" s="64" t="s">
        <v>303</v>
      </c>
      <c r="E45" s="65" t="s">
        <v>131</v>
      </c>
      <c r="I45" s="85" t="s">
        <v>44</v>
      </c>
      <c r="J45" s="84" t="s">
        <v>44</v>
      </c>
      <c r="K45" s="82">
        <v>44</v>
      </c>
      <c r="L45" s="64" t="s">
        <v>303</v>
      </c>
      <c r="M45" s="65" t="s">
        <v>131</v>
      </c>
    </row>
    <row r="46" spans="1:13" x14ac:dyDescent="0.25">
      <c r="A46" s="76"/>
      <c r="B46" s="73"/>
      <c r="C46" s="82">
        <v>45</v>
      </c>
      <c r="D46" s="64" t="s">
        <v>304</v>
      </c>
      <c r="E46" s="65"/>
      <c r="I46" s="85" t="s">
        <v>44</v>
      </c>
      <c r="J46" s="84" t="s">
        <v>44</v>
      </c>
      <c r="K46" s="82">
        <v>45</v>
      </c>
      <c r="L46" s="64" t="s">
        <v>304</v>
      </c>
      <c r="M46" s="65"/>
    </row>
    <row r="47" spans="1:13" ht="25.5" x14ac:dyDescent="0.25">
      <c r="A47" s="76"/>
      <c r="B47" s="73"/>
      <c r="C47" s="82">
        <v>46</v>
      </c>
      <c r="D47" s="64" t="s">
        <v>305</v>
      </c>
      <c r="E47" s="65"/>
      <c r="I47" s="85" t="s">
        <v>44</v>
      </c>
      <c r="J47" s="84" t="s">
        <v>44</v>
      </c>
      <c r="K47" s="82">
        <v>46</v>
      </c>
      <c r="L47" s="64" t="s">
        <v>305</v>
      </c>
      <c r="M47" s="65"/>
    </row>
    <row r="48" spans="1:13" ht="25.5" x14ac:dyDescent="0.25">
      <c r="A48" s="76"/>
      <c r="B48" s="73"/>
      <c r="C48" s="82">
        <v>47</v>
      </c>
      <c r="D48" s="64" t="s">
        <v>306</v>
      </c>
      <c r="E48" s="65"/>
      <c r="I48" s="85" t="s">
        <v>44</v>
      </c>
      <c r="J48" s="84" t="s">
        <v>44</v>
      </c>
      <c r="K48" s="82">
        <v>47</v>
      </c>
      <c r="L48" s="64" t="s">
        <v>306</v>
      </c>
      <c r="M48" s="65"/>
    </row>
    <row r="49" spans="1:13" ht="25.5" x14ac:dyDescent="0.25">
      <c r="A49" s="76"/>
      <c r="B49" s="73"/>
      <c r="C49" s="82">
        <v>48</v>
      </c>
      <c r="D49" s="64" t="s">
        <v>307</v>
      </c>
      <c r="E49" s="65"/>
      <c r="I49" s="85" t="s">
        <v>44</v>
      </c>
      <c r="J49" s="84" t="s">
        <v>44</v>
      </c>
      <c r="K49" s="82">
        <v>48</v>
      </c>
      <c r="L49" s="64" t="s">
        <v>307</v>
      </c>
      <c r="M49" s="65"/>
    </row>
    <row r="50" spans="1:13" ht="25.5" x14ac:dyDescent="0.25">
      <c r="A50" s="76"/>
      <c r="B50" s="73"/>
      <c r="C50" s="82">
        <v>49</v>
      </c>
      <c r="D50" s="64" t="s">
        <v>367</v>
      </c>
      <c r="E50" s="65"/>
      <c r="I50" s="85" t="s">
        <v>44</v>
      </c>
      <c r="J50" s="84" t="s">
        <v>44</v>
      </c>
      <c r="K50" s="82">
        <v>49</v>
      </c>
      <c r="L50" s="64" t="s">
        <v>367</v>
      </c>
      <c r="M50" s="65"/>
    </row>
    <row r="51" spans="1:13" x14ac:dyDescent="0.25">
      <c r="A51" s="76"/>
      <c r="B51" s="73"/>
      <c r="C51" s="82">
        <v>50</v>
      </c>
      <c r="D51" s="64" t="s">
        <v>308</v>
      </c>
      <c r="E51" s="65"/>
      <c r="I51" s="85" t="s">
        <v>44</v>
      </c>
      <c r="J51" s="84" t="s">
        <v>44</v>
      </c>
      <c r="K51" s="82">
        <v>50</v>
      </c>
      <c r="L51" s="64" t="s">
        <v>308</v>
      </c>
      <c r="M51" s="65"/>
    </row>
    <row r="52" spans="1:13" ht="25.5" x14ac:dyDescent="0.25">
      <c r="A52" s="76"/>
      <c r="B52" s="73"/>
      <c r="C52" s="82">
        <v>51</v>
      </c>
      <c r="D52" s="64" t="s">
        <v>309</v>
      </c>
      <c r="E52" s="65"/>
      <c r="I52" s="85" t="s">
        <v>44</v>
      </c>
      <c r="J52" s="84" t="s">
        <v>44</v>
      </c>
      <c r="K52" s="82">
        <v>51</v>
      </c>
      <c r="L52" s="64" t="s">
        <v>309</v>
      </c>
      <c r="M52" s="65"/>
    </row>
    <row r="53" spans="1:13" x14ac:dyDescent="0.25">
      <c r="A53" s="77"/>
      <c r="B53" s="74"/>
      <c r="C53" s="82">
        <v>52</v>
      </c>
      <c r="D53" s="64" t="s">
        <v>310</v>
      </c>
      <c r="E53" s="65"/>
      <c r="I53" s="85" t="s">
        <v>44</v>
      </c>
      <c r="J53" s="84" t="s">
        <v>44</v>
      </c>
      <c r="K53" s="82">
        <v>52</v>
      </c>
      <c r="L53" s="64" t="s">
        <v>310</v>
      </c>
      <c r="M53" s="65"/>
    </row>
    <row r="54" spans="1:13" x14ac:dyDescent="0.25">
      <c r="A54" s="75" t="s">
        <v>57</v>
      </c>
      <c r="B54" s="72" t="s">
        <v>57</v>
      </c>
      <c r="C54" s="82">
        <v>53</v>
      </c>
      <c r="D54" s="64" t="s">
        <v>311</v>
      </c>
      <c r="E54" s="65" t="s">
        <v>131</v>
      </c>
      <c r="I54" s="85" t="s">
        <v>57</v>
      </c>
      <c r="J54" s="84" t="s">
        <v>57</v>
      </c>
      <c r="K54" s="82">
        <v>53</v>
      </c>
      <c r="L54" s="64" t="s">
        <v>311</v>
      </c>
      <c r="M54" s="65" t="s">
        <v>131</v>
      </c>
    </row>
    <row r="55" spans="1:13" ht="25.5" x14ac:dyDescent="0.25">
      <c r="A55" s="76"/>
      <c r="B55" s="73"/>
      <c r="C55" s="82">
        <v>54</v>
      </c>
      <c r="D55" s="64" t="s">
        <v>312</v>
      </c>
      <c r="E55" s="65"/>
      <c r="I55" s="85" t="s">
        <v>57</v>
      </c>
      <c r="J55" s="84" t="s">
        <v>57</v>
      </c>
      <c r="K55" s="82">
        <v>54</v>
      </c>
      <c r="L55" s="64" t="s">
        <v>312</v>
      </c>
      <c r="M55" s="65"/>
    </row>
    <row r="56" spans="1:13" x14ac:dyDescent="0.25">
      <c r="A56" s="76"/>
      <c r="B56" s="74"/>
      <c r="C56" s="82">
        <v>55</v>
      </c>
      <c r="D56" s="64" t="s">
        <v>313</v>
      </c>
      <c r="E56" s="65"/>
      <c r="I56" s="85" t="s">
        <v>57</v>
      </c>
      <c r="J56" s="84" t="s">
        <v>57</v>
      </c>
      <c r="K56" s="82">
        <v>55</v>
      </c>
      <c r="L56" s="64" t="s">
        <v>313</v>
      </c>
      <c r="M56" s="65"/>
    </row>
    <row r="57" spans="1:13" x14ac:dyDescent="0.25">
      <c r="A57" s="76"/>
      <c r="B57" s="72" t="s">
        <v>123</v>
      </c>
      <c r="C57" s="82">
        <v>56</v>
      </c>
      <c r="D57" s="64" t="s">
        <v>314</v>
      </c>
      <c r="E57" s="65" t="s">
        <v>131</v>
      </c>
      <c r="I57" s="85" t="s">
        <v>57</v>
      </c>
      <c r="J57" s="84" t="s">
        <v>123</v>
      </c>
      <c r="K57" s="82">
        <v>56</v>
      </c>
      <c r="L57" s="64" t="s">
        <v>314</v>
      </c>
      <c r="M57" s="65" t="s">
        <v>131</v>
      </c>
    </row>
    <row r="58" spans="1:13" x14ac:dyDescent="0.25">
      <c r="A58" s="76"/>
      <c r="B58" s="73"/>
      <c r="C58" s="82">
        <v>57</v>
      </c>
      <c r="D58" s="64" t="s">
        <v>315</v>
      </c>
      <c r="E58" s="65"/>
      <c r="I58" s="85" t="s">
        <v>57</v>
      </c>
      <c r="J58" s="84" t="s">
        <v>123</v>
      </c>
      <c r="K58" s="82">
        <v>57</v>
      </c>
      <c r="L58" s="64" t="s">
        <v>315</v>
      </c>
      <c r="M58" s="65"/>
    </row>
    <row r="59" spans="1:13" x14ac:dyDescent="0.25">
      <c r="A59" s="76"/>
      <c r="B59" s="73"/>
      <c r="C59" s="82">
        <v>58</v>
      </c>
      <c r="D59" s="64" t="s">
        <v>316</v>
      </c>
      <c r="E59" s="65"/>
      <c r="I59" s="85" t="s">
        <v>57</v>
      </c>
      <c r="J59" s="84" t="s">
        <v>123</v>
      </c>
      <c r="K59" s="82">
        <v>58</v>
      </c>
      <c r="L59" s="64" t="s">
        <v>316</v>
      </c>
      <c r="M59" s="65"/>
    </row>
    <row r="60" spans="1:13" ht="25.5" x14ac:dyDescent="0.25">
      <c r="A60" s="76"/>
      <c r="B60" s="73"/>
      <c r="C60" s="82">
        <v>59</v>
      </c>
      <c r="D60" s="64" t="s">
        <v>317</v>
      </c>
      <c r="E60" s="65"/>
      <c r="I60" s="85" t="s">
        <v>57</v>
      </c>
      <c r="J60" s="84" t="s">
        <v>123</v>
      </c>
      <c r="K60" s="82">
        <v>59</v>
      </c>
      <c r="L60" s="64" t="s">
        <v>317</v>
      </c>
      <c r="M60" s="65"/>
    </row>
    <row r="61" spans="1:13" ht="25.5" x14ac:dyDescent="0.25">
      <c r="A61" s="76"/>
      <c r="B61" s="74"/>
      <c r="C61" s="82">
        <v>60</v>
      </c>
      <c r="D61" s="64" t="s">
        <v>318</v>
      </c>
      <c r="E61" s="65"/>
      <c r="I61" s="85" t="s">
        <v>57</v>
      </c>
      <c r="J61" s="84" t="s">
        <v>123</v>
      </c>
      <c r="K61" s="82">
        <v>60</v>
      </c>
      <c r="L61" s="64" t="s">
        <v>318</v>
      </c>
      <c r="M61" s="65"/>
    </row>
    <row r="62" spans="1:13" ht="51" x14ac:dyDescent="0.25">
      <c r="A62" s="76"/>
      <c r="B62" s="72" t="s">
        <v>124</v>
      </c>
      <c r="C62" s="82">
        <v>61</v>
      </c>
      <c r="D62" s="64" t="s">
        <v>319</v>
      </c>
      <c r="E62" s="65"/>
      <c r="I62" s="85" t="s">
        <v>57</v>
      </c>
      <c r="J62" s="84" t="s">
        <v>124</v>
      </c>
      <c r="K62" s="82">
        <v>61</v>
      </c>
      <c r="L62" s="64" t="s">
        <v>319</v>
      </c>
      <c r="M62" s="65"/>
    </row>
    <row r="63" spans="1:13" ht="51" x14ac:dyDescent="0.25">
      <c r="A63" s="77"/>
      <c r="B63" s="74"/>
      <c r="C63" s="82">
        <v>62</v>
      </c>
      <c r="D63" s="64" t="s">
        <v>320</v>
      </c>
      <c r="E63" s="65"/>
      <c r="I63" s="85" t="s">
        <v>57</v>
      </c>
      <c r="J63" s="84" t="s">
        <v>124</v>
      </c>
      <c r="K63" s="82">
        <v>62</v>
      </c>
      <c r="L63" s="64" t="s">
        <v>320</v>
      </c>
      <c r="M63" s="65"/>
    </row>
    <row r="64" spans="1:13" x14ac:dyDescent="0.25">
      <c r="A64" s="78" t="s">
        <v>109</v>
      </c>
      <c r="B64" s="72" t="s">
        <v>109</v>
      </c>
      <c r="C64" s="82">
        <v>63</v>
      </c>
      <c r="D64" s="64" t="s">
        <v>321</v>
      </c>
      <c r="E64" s="65"/>
      <c r="I64" s="86" t="s">
        <v>109</v>
      </c>
      <c r="J64" s="84" t="s">
        <v>109</v>
      </c>
      <c r="K64" s="82">
        <v>63</v>
      </c>
      <c r="L64" s="64" t="s">
        <v>321</v>
      </c>
      <c r="M64" s="65"/>
    </row>
    <row r="65" spans="1:13" ht="51" x14ac:dyDescent="0.25">
      <c r="A65" s="79"/>
      <c r="B65" s="74"/>
      <c r="C65" s="82">
        <v>64</v>
      </c>
      <c r="D65" s="64" t="s">
        <v>322</v>
      </c>
      <c r="E65" s="65"/>
      <c r="I65" s="86" t="s">
        <v>109</v>
      </c>
      <c r="J65" s="84" t="s">
        <v>109</v>
      </c>
      <c r="K65" s="82">
        <v>64</v>
      </c>
      <c r="L65" s="64" t="s">
        <v>322</v>
      </c>
      <c r="M65" s="65"/>
    </row>
    <row r="66" spans="1:13" ht="25.5" x14ac:dyDescent="0.25">
      <c r="A66" s="75" t="s">
        <v>113</v>
      </c>
      <c r="B66" s="72" t="s">
        <v>114</v>
      </c>
      <c r="C66" s="82">
        <v>65</v>
      </c>
      <c r="D66" s="64" t="s">
        <v>323</v>
      </c>
      <c r="E66" s="65"/>
      <c r="I66" s="85" t="s">
        <v>113</v>
      </c>
      <c r="J66" s="84" t="s">
        <v>114</v>
      </c>
      <c r="K66" s="82">
        <v>65</v>
      </c>
      <c r="L66" s="64" t="s">
        <v>323</v>
      </c>
      <c r="M66" s="65"/>
    </row>
    <row r="67" spans="1:13" x14ac:dyDescent="0.25">
      <c r="A67" s="76"/>
      <c r="B67" s="73"/>
      <c r="C67" s="82">
        <v>66</v>
      </c>
      <c r="D67" s="64" t="s">
        <v>324</v>
      </c>
      <c r="E67" s="65" t="s">
        <v>131</v>
      </c>
      <c r="I67" s="85" t="s">
        <v>113</v>
      </c>
      <c r="J67" s="84" t="s">
        <v>114</v>
      </c>
      <c r="K67" s="82">
        <v>66</v>
      </c>
      <c r="L67" s="64" t="s">
        <v>324</v>
      </c>
      <c r="M67" s="65" t="s">
        <v>131</v>
      </c>
    </row>
    <row r="68" spans="1:13" x14ac:dyDescent="0.25">
      <c r="A68" s="76"/>
      <c r="B68" s="73"/>
      <c r="C68" s="82">
        <v>67</v>
      </c>
      <c r="D68" s="64" t="s">
        <v>265</v>
      </c>
      <c r="E68" s="65"/>
      <c r="I68" s="85" t="s">
        <v>113</v>
      </c>
      <c r="J68" s="84" t="s">
        <v>114</v>
      </c>
      <c r="K68" s="82">
        <v>67</v>
      </c>
      <c r="L68" s="64" t="s">
        <v>265</v>
      </c>
      <c r="M68" s="65"/>
    </row>
    <row r="69" spans="1:13" ht="25.5" x14ac:dyDescent="0.25">
      <c r="A69" s="76"/>
      <c r="B69" s="73"/>
      <c r="C69" s="82">
        <v>68</v>
      </c>
      <c r="D69" s="64" t="s">
        <v>325</v>
      </c>
      <c r="E69" s="65"/>
      <c r="I69" s="85" t="s">
        <v>113</v>
      </c>
      <c r="J69" s="84" t="s">
        <v>114</v>
      </c>
      <c r="K69" s="82">
        <v>68</v>
      </c>
      <c r="L69" s="64" t="s">
        <v>325</v>
      </c>
      <c r="M69" s="65"/>
    </row>
    <row r="70" spans="1:13" ht="25.5" x14ac:dyDescent="0.25">
      <c r="A70" s="76"/>
      <c r="B70" s="73"/>
      <c r="C70" s="82">
        <v>69</v>
      </c>
      <c r="D70" s="64" t="s">
        <v>326</v>
      </c>
      <c r="E70" s="65"/>
      <c r="I70" s="85" t="s">
        <v>113</v>
      </c>
      <c r="J70" s="84" t="s">
        <v>114</v>
      </c>
      <c r="K70" s="82">
        <v>69</v>
      </c>
      <c r="L70" s="64" t="s">
        <v>326</v>
      </c>
      <c r="M70" s="65"/>
    </row>
    <row r="71" spans="1:13" ht="25.5" x14ac:dyDescent="0.25">
      <c r="A71" s="76"/>
      <c r="B71" s="73"/>
      <c r="C71" s="82">
        <v>70</v>
      </c>
      <c r="D71" s="64" t="s">
        <v>327</v>
      </c>
      <c r="E71" s="65"/>
      <c r="I71" s="85" t="s">
        <v>113</v>
      </c>
      <c r="J71" s="84" t="s">
        <v>114</v>
      </c>
      <c r="K71" s="82">
        <v>70</v>
      </c>
      <c r="L71" s="64" t="s">
        <v>327</v>
      </c>
      <c r="M71" s="65"/>
    </row>
    <row r="72" spans="1:13" ht="38.25" x14ac:dyDescent="0.25">
      <c r="A72" s="76"/>
      <c r="B72" s="73"/>
      <c r="C72" s="82">
        <v>71</v>
      </c>
      <c r="D72" s="64" t="s">
        <v>328</v>
      </c>
      <c r="E72" s="65"/>
      <c r="I72" s="85" t="s">
        <v>113</v>
      </c>
      <c r="J72" s="84" t="s">
        <v>114</v>
      </c>
      <c r="K72" s="82">
        <v>71</v>
      </c>
      <c r="L72" s="64" t="s">
        <v>328</v>
      </c>
      <c r="M72" s="65"/>
    </row>
    <row r="73" spans="1:13" ht="25.5" x14ac:dyDescent="0.25">
      <c r="A73" s="76"/>
      <c r="B73" s="73"/>
      <c r="C73" s="82">
        <v>72</v>
      </c>
      <c r="D73" s="64" t="s">
        <v>329</v>
      </c>
      <c r="E73" s="65"/>
      <c r="I73" s="85" t="s">
        <v>113</v>
      </c>
      <c r="J73" s="84" t="s">
        <v>114</v>
      </c>
      <c r="K73" s="82">
        <v>72</v>
      </c>
      <c r="L73" s="64" t="s">
        <v>329</v>
      </c>
      <c r="M73" s="65"/>
    </row>
    <row r="74" spans="1:13" ht="25.5" x14ac:dyDescent="0.25">
      <c r="A74" s="76"/>
      <c r="B74" s="73"/>
      <c r="C74" s="82">
        <v>73</v>
      </c>
      <c r="D74" s="64" t="s">
        <v>330</v>
      </c>
      <c r="E74" s="65"/>
      <c r="I74" s="85" t="s">
        <v>113</v>
      </c>
      <c r="J74" s="84" t="s">
        <v>114</v>
      </c>
      <c r="K74" s="82">
        <v>73</v>
      </c>
      <c r="L74" s="64" t="s">
        <v>330</v>
      </c>
      <c r="M74" s="65"/>
    </row>
    <row r="75" spans="1:13" ht="25.5" x14ac:dyDescent="0.25">
      <c r="A75" s="76"/>
      <c r="B75" s="73"/>
      <c r="C75" s="82">
        <v>74</v>
      </c>
      <c r="D75" s="64" t="s">
        <v>331</v>
      </c>
      <c r="E75" s="65"/>
      <c r="I75" s="85" t="s">
        <v>113</v>
      </c>
      <c r="J75" s="84" t="s">
        <v>114</v>
      </c>
      <c r="K75" s="82">
        <v>74</v>
      </c>
      <c r="L75" s="64" t="s">
        <v>331</v>
      </c>
      <c r="M75" s="65"/>
    </row>
    <row r="76" spans="1:13" ht="25.5" x14ac:dyDescent="0.25">
      <c r="A76" s="76"/>
      <c r="B76" s="73"/>
      <c r="C76" s="82">
        <v>75</v>
      </c>
      <c r="D76" s="64" t="s">
        <v>332</v>
      </c>
      <c r="E76" s="65"/>
      <c r="I76" s="85" t="s">
        <v>113</v>
      </c>
      <c r="J76" s="84" t="s">
        <v>114</v>
      </c>
      <c r="K76" s="82">
        <v>75</v>
      </c>
      <c r="L76" s="64" t="s">
        <v>332</v>
      </c>
      <c r="M76" s="65"/>
    </row>
    <row r="77" spans="1:13" ht="25.5" x14ac:dyDescent="0.25">
      <c r="A77" s="76"/>
      <c r="B77" s="73"/>
      <c r="C77" s="82">
        <v>76</v>
      </c>
      <c r="D77" s="64" t="s">
        <v>333</v>
      </c>
      <c r="E77" s="65"/>
      <c r="I77" s="85" t="s">
        <v>113</v>
      </c>
      <c r="J77" s="84" t="s">
        <v>114</v>
      </c>
      <c r="K77" s="82">
        <v>76</v>
      </c>
      <c r="L77" s="64" t="s">
        <v>333</v>
      </c>
      <c r="M77" s="65"/>
    </row>
    <row r="78" spans="1:13" x14ac:dyDescent="0.25">
      <c r="A78" s="76"/>
      <c r="B78" s="73"/>
      <c r="C78" s="82">
        <v>77</v>
      </c>
      <c r="D78" s="64" t="s">
        <v>334</v>
      </c>
      <c r="E78" s="65"/>
      <c r="I78" s="85" t="s">
        <v>113</v>
      </c>
      <c r="J78" s="84" t="s">
        <v>114</v>
      </c>
      <c r="K78" s="82">
        <v>77</v>
      </c>
      <c r="L78" s="64" t="s">
        <v>334</v>
      </c>
      <c r="M78" s="65"/>
    </row>
    <row r="79" spans="1:13" ht="25.5" x14ac:dyDescent="0.25">
      <c r="A79" s="76"/>
      <c r="B79" s="73"/>
      <c r="C79" s="82">
        <v>78</v>
      </c>
      <c r="D79" s="64" t="s">
        <v>335</v>
      </c>
      <c r="E79" s="65"/>
      <c r="I79" s="85" t="s">
        <v>113</v>
      </c>
      <c r="J79" s="84" t="s">
        <v>114</v>
      </c>
      <c r="K79" s="82">
        <v>78</v>
      </c>
      <c r="L79" s="64" t="s">
        <v>335</v>
      </c>
      <c r="M79" s="65"/>
    </row>
    <row r="80" spans="1:13" ht="25.5" x14ac:dyDescent="0.25">
      <c r="A80" s="76"/>
      <c r="B80" s="73"/>
      <c r="C80" s="82">
        <v>79</v>
      </c>
      <c r="D80" s="64" t="s">
        <v>336</v>
      </c>
      <c r="E80" s="65"/>
      <c r="I80" s="85" t="s">
        <v>113</v>
      </c>
      <c r="J80" s="84" t="s">
        <v>114</v>
      </c>
      <c r="K80" s="82">
        <v>79</v>
      </c>
      <c r="L80" s="64" t="s">
        <v>336</v>
      </c>
      <c r="M80" s="65"/>
    </row>
    <row r="81" spans="1:13" ht="25.5" x14ac:dyDescent="0.25">
      <c r="A81" s="76"/>
      <c r="B81" s="73"/>
      <c r="C81" s="82">
        <v>80</v>
      </c>
      <c r="D81" s="64" t="s">
        <v>337</v>
      </c>
      <c r="E81" s="65"/>
      <c r="I81" s="85" t="s">
        <v>113</v>
      </c>
      <c r="J81" s="84" t="s">
        <v>114</v>
      </c>
      <c r="K81" s="82">
        <v>80</v>
      </c>
      <c r="L81" s="64" t="s">
        <v>337</v>
      </c>
      <c r="M81" s="65"/>
    </row>
    <row r="82" spans="1:13" ht="25.5" x14ac:dyDescent="0.25">
      <c r="A82" s="76"/>
      <c r="B82" s="73"/>
      <c r="C82" s="82">
        <v>81</v>
      </c>
      <c r="D82" s="64" t="s">
        <v>338</v>
      </c>
      <c r="E82" s="65"/>
      <c r="I82" s="85" t="s">
        <v>113</v>
      </c>
      <c r="J82" s="84" t="s">
        <v>114</v>
      </c>
      <c r="K82" s="82">
        <v>81</v>
      </c>
      <c r="L82" s="64" t="s">
        <v>338</v>
      </c>
      <c r="M82" s="65"/>
    </row>
    <row r="83" spans="1:13" ht="25.5" x14ac:dyDescent="0.25">
      <c r="A83" s="76"/>
      <c r="B83" s="74"/>
      <c r="C83" s="82">
        <v>82</v>
      </c>
      <c r="D83" s="64" t="s">
        <v>339</v>
      </c>
      <c r="E83" s="65"/>
      <c r="I83" s="85" t="s">
        <v>113</v>
      </c>
      <c r="J83" s="84" t="s">
        <v>114</v>
      </c>
      <c r="K83" s="82">
        <v>82</v>
      </c>
      <c r="L83" s="64" t="s">
        <v>339</v>
      </c>
      <c r="M83" s="65"/>
    </row>
    <row r="84" spans="1:13" ht="25.5" x14ac:dyDescent="0.25">
      <c r="A84" s="76"/>
      <c r="B84" s="72" t="s">
        <v>126</v>
      </c>
      <c r="C84" s="82">
        <v>83</v>
      </c>
      <c r="D84" s="64" t="s">
        <v>340</v>
      </c>
      <c r="E84" s="65"/>
      <c r="I84" s="85" t="s">
        <v>113</v>
      </c>
      <c r="J84" s="84" t="s">
        <v>126</v>
      </c>
      <c r="K84" s="82">
        <v>83</v>
      </c>
      <c r="L84" s="64" t="s">
        <v>340</v>
      </c>
      <c r="M84" s="65"/>
    </row>
    <row r="85" spans="1:13" ht="25.5" x14ac:dyDescent="0.25">
      <c r="A85" s="76"/>
      <c r="B85" s="73"/>
      <c r="C85" s="82">
        <v>84</v>
      </c>
      <c r="D85" s="64" t="s">
        <v>341</v>
      </c>
      <c r="E85" s="65"/>
      <c r="I85" s="85" t="s">
        <v>113</v>
      </c>
      <c r="J85" s="84" t="s">
        <v>126</v>
      </c>
      <c r="K85" s="82">
        <v>84</v>
      </c>
      <c r="L85" s="64" t="s">
        <v>341</v>
      </c>
      <c r="M85" s="65"/>
    </row>
    <row r="86" spans="1:13" ht="38.25" x14ac:dyDescent="0.25">
      <c r="A86" s="76"/>
      <c r="B86" s="73"/>
      <c r="C86" s="82">
        <v>85</v>
      </c>
      <c r="D86" s="64" t="s">
        <v>342</v>
      </c>
      <c r="E86" s="65"/>
      <c r="I86" s="85" t="s">
        <v>113</v>
      </c>
      <c r="J86" s="84" t="s">
        <v>126</v>
      </c>
      <c r="K86" s="82">
        <v>85</v>
      </c>
      <c r="L86" s="64" t="s">
        <v>342</v>
      </c>
      <c r="M86" s="65"/>
    </row>
    <row r="87" spans="1:13" ht="25.5" x14ac:dyDescent="0.25">
      <c r="A87" s="76"/>
      <c r="B87" s="73"/>
      <c r="C87" s="82">
        <v>86</v>
      </c>
      <c r="D87" s="64" t="s">
        <v>343</v>
      </c>
      <c r="E87" s="65"/>
      <c r="I87" s="85" t="s">
        <v>113</v>
      </c>
      <c r="J87" s="84" t="s">
        <v>126</v>
      </c>
      <c r="K87" s="82">
        <v>86</v>
      </c>
      <c r="L87" s="64" t="s">
        <v>343</v>
      </c>
      <c r="M87" s="65"/>
    </row>
    <row r="88" spans="1:13" ht="25.5" x14ac:dyDescent="0.25">
      <c r="A88" s="76"/>
      <c r="B88" s="73"/>
      <c r="C88" s="82">
        <v>87</v>
      </c>
      <c r="D88" s="64" t="s">
        <v>344</v>
      </c>
      <c r="E88" s="65"/>
      <c r="I88" s="85" t="s">
        <v>113</v>
      </c>
      <c r="J88" s="84" t="s">
        <v>126</v>
      </c>
      <c r="K88" s="82">
        <v>87</v>
      </c>
      <c r="L88" s="64" t="s">
        <v>344</v>
      </c>
      <c r="M88" s="65"/>
    </row>
    <row r="89" spans="1:13" ht="38.25" x14ac:dyDescent="0.25">
      <c r="A89" s="76"/>
      <c r="B89" s="74"/>
      <c r="C89" s="82">
        <v>88</v>
      </c>
      <c r="D89" s="64" t="s">
        <v>345</v>
      </c>
      <c r="E89" s="65"/>
      <c r="I89" s="85" t="s">
        <v>113</v>
      </c>
      <c r="J89" s="84" t="s">
        <v>126</v>
      </c>
      <c r="K89" s="82">
        <v>88</v>
      </c>
      <c r="L89" s="64" t="s">
        <v>345</v>
      </c>
      <c r="M89" s="65"/>
    </row>
    <row r="90" spans="1:13" ht="25.5" x14ac:dyDescent="0.25">
      <c r="A90" s="76"/>
      <c r="B90" s="72" t="s">
        <v>127</v>
      </c>
      <c r="C90" s="82">
        <v>89</v>
      </c>
      <c r="D90" s="64" t="s">
        <v>346</v>
      </c>
      <c r="E90" s="65"/>
      <c r="I90" s="85" t="s">
        <v>113</v>
      </c>
      <c r="J90" s="84" t="s">
        <v>127</v>
      </c>
      <c r="K90" s="82">
        <v>89</v>
      </c>
      <c r="L90" s="64" t="s">
        <v>346</v>
      </c>
      <c r="M90" s="65"/>
    </row>
    <row r="91" spans="1:13" ht="25.5" x14ac:dyDescent="0.25">
      <c r="A91" s="76"/>
      <c r="B91" s="73"/>
      <c r="C91" s="82">
        <v>90</v>
      </c>
      <c r="D91" s="64" t="s">
        <v>347</v>
      </c>
      <c r="E91" s="65"/>
      <c r="I91" s="85" t="s">
        <v>113</v>
      </c>
      <c r="J91" s="84" t="s">
        <v>127</v>
      </c>
      <c r="K91" s="82">
        <v>90</v>
      </c>
      <c r="L91" s="64" t="s">
        <v>347</v>
      </c>
      <c r="M91" s="65"/>
    </row>
    <row r="92" spans="1:13" ht="25.5" x14ac:dyDescent="0.25">
      <c r="A92" s="76"/>
      <c r="B92" s="73"/>
      <c r="C92" s="82">
        <v>91</v>
      </c>
      <c r="D92" s="64" t="s">
        <v>348</v>
      </c>
      <c r="E92" s="65"/>
      <c r="I92" s="85" t="s">
        <v>113</v>
      </c>
      <c r="J92" s="84" t="s">
        <v>127</v>
      </c>
      <c r="K92" s="82">
        <v>91</v>
      </c>
      <c r="L92" s="64" t="s">
        <v>348</v>
      </c>
      <c r="M92" s="65"/>
    </row>
    <row r="93" spans="1:13" ht="25.5" x14ac:dyDescent="0.25">
      <c r="A93" s="76"/>
      <c r="B93" s="73"/>
      <c r="C93" s="82">
        <v>92</v>
      </c>
      <c r="D93" s="64" t="s">
        <v>349</v>
      </c>
      <c r="E93" s="65"/>
      <c r="I93" s="85" t="s">
        <v>113</v>
      </c>
      <c r="J93" s="84" t="s">
        <v>127</v>
      </c>
      <c r="K93" s="82">
        <v>92</v>
      </c>
      <c r="L93" s="64" t="s">
        <v>349</v>
      </c>
      <c r="M93" s="65"/>
    </row>
    <row r="94" spans="1:13" ht="25.5" x14ac:dyDescent="0.25">
      <c r="A94" s="76"/>
      <c r="B94" s="73"/>
      <c r="C94" s="82">
        <v>93</v>
      </c>
      <c r="D94" s="64" t="s">
        <v>350</v>
      </c>
      <c r="E94" s="65"/>
      <c r="I94" s="85" t="s">
        <v>113</v>
      </c>
      <c r="J94" s="84" t="s">
        <v>127</v>
      </c>
      <c r="K94" s="82">
        <v>93</v>
      </c>
      <c r="L94" s="64" t="s">
        <v>350</v>
      </c>
      <c r="M94" s="65"/>
    </row>
    <row r="95" spans="1:13" ht="25.5" x14ac:dyDescent="0.25">
      <c r="A95" s="76"/>
      <c r="B95" s="72" t="s">
        <v>128</v>
      </c>
      <c r="C95" s="82">
        <v>94</v>
      </c>
      <c r="D95" s="64" t="s">
        <v>351</v>
      </c>
      <c r="E95" s="65"/>
      <c r="I95" s="85" t="s">
        <v>113</v>
      </c>
      <c r="J95" s="84" t="s">
        <v>128</v>
      </c>
      <c r="K95" s="82">
        <v>94</v>
      </c>
      <c r="L95" s="64" t="s">
        <v>351</v>
      </c>
      <c r="M95" s="65"/>
    </row>
    <row r="96" spans="1:13" ht="25.5" x14ac:dyDescent="0.25">
      <c r="A96" s="76"/>
      <c r="B96" s="73"/>
      <c r="C96" s="82">
        <v>95</v>
      </c>
      <c r="D96" s="64" t="s">
        <v>352</v>
      </c>
      <c r="E96" s="65"/>
      <c r="I96" s="85" t="s">
        <v>113</v>
      </c>
      <c r="J96" s="84" t="s">
        <v>128</v>
      </c>
      <c r="K96" s="82">
        <v>95</v>
      </c>
      <c r="L96" s="64" t="s">
        <v>352</v>
      </c>
      <c r="M96" s="65"/>
    </row>
    <row r="97" spans="1:13" x14ac:dyDescent="0.25">
      <c r="A97" s="76"/>
      <c r="B97" s="73"/>
      <c r="C97" s="82">
        <v>96</v>
      </c>
      <c r="D97" s="64" t="s">
        <v>368</v>
      </c>
      <c r="E97" s="65"/>
      <c r="I97" s="85" t="s">
        <v>113</v>
      </c>
      <c r="J97" s="84" t="s">
        <v>128</v>
      </c>
      <c r="K97" s="82">
        <v>96</v>
      </c>
      <c r="L97" s="64" t="s">
        <v>368</v>
      </c>
      <c r="M97" s="65"/>
    </row>
    <row r="98" spans="1:13" ht="63.75" x14ac:dyDescent="0.25">
      <c r="A98" s="76"/>
      <c r="B98" s="73"/>
      <c r="C98" s="82">
        <v>97</v>
      </c>
      <c r="D98" s="64" t="s">
        <v>353</v>
      </c>
      <c r="E98" s="65"/>
      <c r="I98" s="85" t="s">
        <v>113</v>
      </c>
      <c r="J98" s="84" t="s">
        <v>128</v>
      </c>
      <c r="K98" s="82">
        <v>97</v>
      </c>
      <c r="L98" s="64" t="s">
        <v>353</v>
      </c>
      <c r="M98" s="65"/>
    </row>
    <row r="99" spans="1:13" ht="38.25" x14ac:dyDescent="0.25">
      <c r="A99" s="76"/>
      <c r="B99" s="73"/>
      <c r="C99" s="82">
        <v>98</v>
      </c>
      <c r="D99" s="64" t="s">
        <v>354</v>
      </c>
      <c r="E99" s="65"/>
      <c r="I99" s="85" t="s">
        <v>113</v>
      </c>
      <c r="J99" s="84" t="s">
        <v>128</v>
      </c>
      <c r="K99" s="82">
        <v>98</v>
      </c>
      <c r="L99" s="64" t="s">
        <v>354</v>
      </c>
      <c r="M99" s="65"/>
    </row>
    <row r="100" spans="1:13" ht="25.5" x14ac:dyDescent="0.25">
      <c r="A100" s="76"/>
      <c r="B100" s="74"/>
      <c r="C100" s="82">
        <v>99</v>
      </c>
      <c r="D100" s="64" t="s">
        <v>355</v>
      </c>
      <c r="E100" s="65"/>
      <c r="I100" s="85" t="s">
        <v>113</v>
      </c>
      <c r="J100" s="84" t="s">
        <v>128</v>
      </c>
      <c r="K100" s="82">
        <v>99</v>
      </c>
      <c r="L100" s="64" t="s">
        <v>355</v>
      </c>
      <c r="M100" s="65"/>
    </row>
    <row r="101" spans="1:13" ht="38.25" x14ac:dyDescent="0.25">
      <c r="A101" s="76"/>
      <c r="B101" s="72" t="s">
        <v>129</v>
      </c>
      <c r="C101" s="82">
        <v>100</v>
      </c>
      <c r="D101" s="64" t="s">
        <v>356</v>
      </c>
      <c r="E101" s="65"/>
      <c r="I101" s="85" t="s">
        <v>113</v>
      </c>
      <c r="J101" s="84" t="s">
        <v>129</v>
      </c>
      <c r="K101" s="82">
        <v>100</v>
      </c>
      <c r="L101" s="64" t="s">
        <v>356</v>
      </c>
      <c r="M101" s="65"/>
    </row>
    <row r="102" spans="1:13" ht="38.25" x14ac:dyDescent="0.25">
      <c r="A102" s="76"/>
      <c r="B102" s="73"/>
      <c r="C102" s="82">
        <v>101</v>
      </c>
      <c r="D102" s="64" t="s">
        <v>357</v>
      </c>
      <c r="E102" s="65"/>
      <c r="I102" s="85" t="s">
        <v>113</v>
      </c>
      <c r="J102" s="84" t="s">
        <v>129</v>
      </c>
      <c r="K102" s="82">
        <v>101</v>
      </c>
      <c r="L102" s="64" t="s">
        <v>357</v>
      </c>
      <c r="M102" s="65"/>
    </row>
    <row r="103" spans="1:13" ht="25.5" x14ac:dyDescent="0.25">
      <c r="A103" s="76"/>
      <c r="B103" s="73"/>
      <c r="C103" s="82">
        <v>102</v>
      </c>
      <c r="D103" s="64" t="s">
        <v>358</v>
      </c>
      <c r="E103" s="65"/>
      <c r="I103" s="85" t="s">
        <v>113</v>
      </c>
      <c r="J103" s="84" t="s">
        <v>129</v>
      </c>
      <c r="K103" s="82">
        <v>102</v>
      </c>
      <c r="L103" s="64" t="s">
        <v>358</v>
      </c>
      <c r="M103" s="65"/>
    </row>
    <row r="104" spans="1:13" ht="25.5" x14ac:dyDescent="0.25">
      <c r="A104" s="76"/>
      <c r="B104" s="73"/>
      <c r="C104" s="82">
        <v>103</v>
      </c>
      <c r="D104" s="64" t="s">
        <v>359</v>
      </c>
      <c r="E104" s="65"/>
      <c r="I104" s="85" t="s">
        <v>113</v>
      </c>
      <c r="J104" s="84" t="s">
        <v>129</v>
      </c>
      <c r="K104" s="82">
        <v>103</v>
      </c>
      <c r="L104" s="64" t="s">
        <v>359</v>
      </c>
      <c r="M104" s="65"/>
    </row>
    <row r="105" spans="1:13" ht="25.5" x14ac:dyDescent="0.25">
      <c r="A105" s="76"/>
      <c r="B105" s="73"/>
      <c r="C105" s="82">
        <v>104</v>
      </c>
      <c r="D105" s="64" t="s">
        <v>360</v>
      </c>
      <c r="E105" s="65"/>
      <c r="I105" s="85" t="s">
        <v>113</v>
      </c>
      <c r="J105" s="84" t="s">
        <v>129</v>
      </c>
      <c r="K105" s="82">
        <v>104</v>
      </c>
      <c r="L105" s="64" t="s">
        <v>360</v>
      </c>
      <c r="M105" s="65"/>
    </row>
    <row r="106" spans="1:13" ht="25.5" x14ac:dyDescent="0.25">
      <c r="A106" s="76"/>
      <c r="B106" s="73"/>
      <c r="C106" s="82">
        <v>105</v>
      </c>
      <c r="D106" s="64" t="s">
        <v>361</v>
      </c>
      <c r="E106" s="65"/>
      <c r="I106" s="85" t="s">
        <v>113</v>
      </c>
      <c r="J106" s="84" t="s">
        <v>129</v>
      </c>
      <c r="K106" s="82">
        <v>105</v>
      </c>
      <c r="L106" s="64" t="s">
        <v>361</v>
      </c>
      <c r="M106" s="65"/>
    </row>
    <row r="107" spans="1:13" ht="25.5" x14ac:dyDescent="0.25">
      <c r="A107" s="76"/>
      <c r="B107" s="74"/>
      <c r="C107" s="82">
        <v>106</v>
      </c>
      <c r="D107" s="64" t="s">
        <v>362</v>
      </c>
      <c r="E107" s="65"/>
      <c r="I107" s="85" t="s">
        <v>113</v>
      </c>
      <c r="J107" s="84" t="s">
        <v>129</v>
      </c>
      <c r="K107" s="82">
        <v>106</v>
      </c>
      <c r="L107" s="64" t="s">
        <v>362</v>
      </c>
      <c r="M107" s="65"/>
    </row>
    <row r="108" spans="1:13" ht="25.5" x14ac:dyDescent="0.25">
      <c r="A108" s="77"/>
      <c r="B108" s="80" t="s">
        <v>130</v>
      </c>
      <c r="C108" s="82">
        <v>107</v>
      </c>
      <c r="D108" s="63" t="s">
        <v>377</v>
      </c>
      <c r="E108" s="66"/>
      <c r="I108" s="85" t="s">
        <v>113</v>
      </c>
      <c r="J108" s="80" t="s">
        <v>130</v>
      </c>
      <c r="K108" s="82">
        <v>107</v>
      </c>
      <c r="L108" s="63" t="s">
        <v>377</v>
      </c>
      <c r="M108" s="66"/>
    </row>
  </sheetData>
  <mergeCells count="21">
    <mergeCell ref="B84:B89"/>
    <mergeCell ref="B90:B94"/>
    <mergeCell ref="B95:B100"/>
    <mergeCell ref="B101:B107"/>
    <mergeCell ref="A2:A44"/>
    <mergeCell ref="A45:A53"/>
    <mergeCell ref="A54:A63"/>
    <mergeCell ref="A64:A65"/>
    <mergeCell ref="A66:A108"/>
    <mergeCell ref="B45:B53"/>
    <mergeCell ref="B54:B56"/>
    <mergeCell ref="B57:B61"/>
    <mergeCell ref="B62:B63"/>
    <mergeCell ref="B64:B65"/>
    <mergeCell ref="B66:B83"/>
    <mergeCell ref="B2:B6"/>
    <mergeCell ref="B7:B9"/>
    <mergeCell ref="B10:B15"/>
    <mergeCell ref="B16:B26"/>
    <mergeCell ref="B27:B32"/>
    <mergeCell ref="B33:B44"/>
  </mergeCell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85" zoomScaleNormal="85" workbookViewId="0">
      <selection activeCell="C12" sqref="C12"/>
    </sheetView>
  </sheetViews>
  <sheetFormatPr baseColWidth="10" defaultRowHeight="15" x14ac:dyDescent="0.25"/>
  <cols>
    <col min="1" max="1" width="11.42578125" style="81"/>
    <col min="2" max="2" width="17.42578125" style="81" customWidth="1"/>
    <col min="3" max="3" width="58" customWidth="1"/>
    <col min="4" max="4" width="6" customWidth="1"/>
  </cols>
  <sheetData>
    <row r="1" spans="1:4" ht="63.75" x14ac:dyDescent="0.25">
      <c r="A1" s="25" t="s">
        <v>380</v>
      </c>
      <c r="B1" s="25" t="s">
        <v>116</v>
      </c>
      <c r="C1" s="25" t="s">
        <v>378</v>
      </c>
      <c r="D1" s="25" t="s">
        <v>376</v>
      </c>
    </row>
    <row r="2" spans="1:4" x14ac:dyDescent="0.25">
      <c r="A2" s="80" t="s">
        <v>107</v>
      </c>
      <c r="B2" s="80" t="s">
        <v>118</v>
      </c>
      <c r="C2" s="64" t="s">
        <v>100</v>
      </c>
      <c r="D2" s="65" t="s">
        <v>131</v>
      </c>
    </row>
    <row r="3" spans="1:4" x14ac:dyDescent="0.25">
      <c r="A3" s="87"/>
      <c r="B3" s="80"/>
      <c r="C3" s="64" t="s">
        <v>273</v>
      </c>
      <c r="D3" s="65" t="s">
        <v>131</v>
      </c>
    </row>
    <row r="4" spans="1:4" x14ac:dyDescent="0.25">
      <c r="A4" s="80"/>
      <c r="B4" s="80"/>
      <c r="C4" s="64" t="s">
        <v>102</v>
      </c>
      <c r="D4" s="65" t="s">
        <v>131</v>
      </c>
    </row>
    <row r="5" spans="1:4" x14ac:dyDescent="0.25">
      <c r="A5" s="80"/>
      <c r="B5" s="80" t="s">
        <v>120</v>
      </c>
      <c r="C5" s="64" t="s">
        <v>106</v>
      </c>
      <c r="D5" s="65" t="s">
        <v>131</v>
      </c>
    </row>
    <row r="6" spans="1:4" ht="15" customHeight="1" x14ac:dyDescent="0.25">
      <c r="A6" s="80"/>
      <c r="B6" s="80" t="s">
        <v>121</v>
      </c>
      <c r="C6" s="64" t="s">
        <v>364</v>
      </c>
      <c r="D6" s="65" t="s">
        <v>131</v>
      </c>
    </row>
    <row r="7" spans="1:4" ht="38.25" x14ac:dyDescent="0.25">
      <c r="A7" s="80"/>
      <c r="B7" s="80" t="s">
        <v>122</v>
      </c>
      <c r="C7" s="64" t="s">
        <v>295</v>
      </c>
      <c r="D7" s="65" t="s">
        <v>131</v>
      </c>
    </row>
    <row r="8" spans="1:4" ht="25.5" x14ac:dyDescent="0.25">
      <c r="A8" s="88" t="s">
        <v>44</v>
      </c>
      <c r="B8" s="80" t="s">
        <v>44</v>
      </c>
      <c r="C8" s="64" t="s">
        <v>303</v>
      </c>
      <c r="D8" s="65" t="s">
        <v>131</v>
      </c>
    </row>
    <row r="9" spans="1:4" x14ac:dyDescent="0.25">
      <c r="A9" s="88" t="s">
        <v>57</v>
      </c>
      <c r="B9" s="80" t="s">
        <v>57</v>
      </c>
      <c r="C9" s="64" t="s">
        <v>311</v>
      </c>
      <c r="D9" s="65" t="s">
        <v>131</v>
      </c>
    </row>
    <row r="10" spans="1:4" x14ac:dyDescent="0.25">
      <c r="A10" s="88"/>
      <c r="B10" s="80" t="s">
        <v>123</v>
      </c>
      <c r="C10" s="64" t="s">
        <v>314</v>
      </c>
      <c r="D10" s="65" t="s">
        <v>131</v>
      </c>
    </row>
    <row r="11" spans="1:4" x14ac:dyDescent="0.25">
      <c r="A11" s="88" t="s">
        <v>113</v>
      </c>
      <c r="B11" s="80" t="s">
        <v>114</v>
      </c>
      <c r="C11" s="64" t="s">
        <v>324</v>
      </c>
      <c r="D11" s="65" t="s">
        <v>131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3"/>
  <sheetViews>
    <sheetView workbookViewId="0">
      <selection activeCell="D7" sqref="D7"/>
    </sheetView>
  </sheetViews>
  <sheetFormatPr baseColWidth="10" defaultRowHeight="12.75" x14ac:dyDescent="0.2"/>
  <cols>
    <col min="1" max="1" width="12.140625" style="20" customWidth="1"/>
    <col min="2" max="2" width="18.140625" style="20" customWidth="1"/>
    <col min="3" max="3" width="34.7109375" style="20" customWidth="1"/>
    <col min="4" max="4" width="9.5703125" style="27" bestFit="1" customWidth="1"/>
    <col min="5" max="6" width="10.85546875" style="48" bestFit="1" customWidth="1"/>
    <col min="7" max="7" width="10.28515625" style="38" bestFit="1" customWidth="1"/>
    <col min="8" max="8" width="10.140625" style="38" bestFit="1" customWidth="1"/>
    <col min="9" max="9" width="10.85546875" style="20" bestFit="1" customWidth="1"/>
    <col min="10" max="10" width="16" style="20" customWidth="1"/>
    <col min="11" max="16384" width="11.42578125" style="20"/>
  </cols>
  <sheetData>
    <row r="1" spans="1:10" x14ac:dyDescent="0.2">
      <c r="A1" s="20" t="s">
        <v>112</v>
      </c>
    </row>
    <row r="2" spans="1:10" x14ac:dyDescent="0.2">
      <c r="A2" s="20" t="s">
        <v>111</v>
      </c>
    </row>
    <row r="3" spans="1:10" x14ac:dyDescent="0.2">
      <c r="B3" s="21"/>
    </row>
    <row r="4" spans="1:10" s="26" customFormat="1" ht="67.5" x14ac:dyDescent="0.2">
      <c r="A4" s="104" t="s">
        <v>115</v>
      </c>
      <c r="B4" s="104" t="s">
        <v>116</v>
      </c>
      <c r="C4" s="104" t="s">
        <v>111</v>
      </c>
      <c r="D4" s="104" t="s">
        <v>138</v>
      </c>
      <c r="E4" s="105" t="s">
        <v>184</v>
      </c>
      <c r="F4" s="105" t="s">
        <v>185</v>
      </c>
      <c r="G4" s="106" t="s">
        <v>182</v>
      </c>
      <c r="H4" s="106" t="s">
        <v>134</v>
      </c>
      <c r="I4" s="107" t="s">
        <v>135</v>
      </c>
      <c r="J4" s="107" t="s">
        <v>381</v>
      </c>
    </row>
    <row r="5" spans="1:10" s="45" customFormat="1" ht="33.75" x14ac:dyDescent="0.2">
      <c r="A5" s="108" t="s">
        <v>107</v>
      </c>
      <c r="B5" s="108" t="s">
        <v>117</v>
      </c>
      <c r="C5" s="109" t="s">
        <v>268</v>
      </c>
      <c r="D5" s="110" t="s">
        <v>157</v>
      </c>
      <c r="E5" s="111">
        <f>IF(ISBLANK(D5),"",IFERROR(VLOOKUP(D5,[1]REgaReportesMultiples!$A$2:$M$350,6,FALSE),""))</f>
        <v>545277.6</v>
      </c>
      <c r="F5" s="111">
        <f>IF(ISBLANK(D5),"",IFERROR(VLOOKUP(D5,[1]REgaReportesMultiples!$A$2:$M$350,9,FALSE),""))</f>
        <v>414381.03</v>
      </c>
      <c r="G5" s="112">
        <f>IF(ISBLANK(D5),"",IFERROR(VLOOKUP(D5,[2]REgaReportesMultiples!$A$2:$M$350,6,FALSE),""))</f>
        <v>642305</v>
      </c>
      <c r="H5" s="112">
        <f>IF(ISBLANK(D5),"",IFERROR(VLOOKUP(D5,[2]REgaReportesMultiples!$A$2:$M$350,9,FALSE),""))</f>
        <v>578575.46</v>
      </c>
      <c r="I5" s="112">
        <f>IF(ISBLANK(D5),"",IF(ISERROR(VLOOKUP(D5,[3]REgaReportesMultiples!$A$2:$M$350,4,FALSE)),"",VLOOKUP(D5,[3]REgaReportesMultiples!$A$2:$M$350,4,FALSE)))</f>
        <v>1500000</v>
      </c>
      <c r="J5" s="112" t="s">
        <v>382</v>
      </c>
    </row>
    <row r="6" spans="1:10" s="45" customFormat="1" ht="33.75" x14ac:dyDescent="0.2">
      <c r="A6" s="108" t="s">
        <v>107</v>
      </c>
      <c r="B6" s="108" t="s">
        <v>117</v>
      </c>
      <c r="C6" s="109" t="s">
        <v>269</v>
      </c>
      <c r="D6" s="110"/>
      <c r="E6" s="111" t="str">
        <f>IF(ISBLANK(D6),"",IFERROR(VLOOKUP(D6,[1]REgaReportesMultiples!$A$2:$M$350,6,FALSE),""))</f>
        <v/>
      </c>
      <c r="F6" s="111" t="str">
        <f>IF(ISBLANK(D6),"",IFERROR(VLOOKUP(D6,[1]REgaReportesMultiples!$A$2:$M$350,9,FALSE),""))</f>
        <v/>
      </c>
      <c r="G6" s="112" t="str">
        <f>IF(ISBLANK(D6),"",IFERROR(VLOOKUP(D6,[2]REgaReportesMultiples!$A$2:$M$350,6,FALSE),""))</f>
        <v/>
      </c>
      <c r="H6" s="112" t="str">
        <f>IF(ISBLANK(D6),"",IFERROR(VLOOKUP(D6,[2]REgaReportesMultiples!$A$2:$M$350,9,FALSE),""))</f>
        <v/>
      </c>
      <c r="I6" s="112" t="str">
        <f>IF(ISBLANK(D6),"",IF(ISERROR(VLOOKUP(D6,[3]REgaReportesMultiples!$A$2:$M$350,4,FALSE)),"",VLOOKUP(D6,[3]REgaReportesMultiples!$A$2:$M$350,4,FALSE)))</f>
        <v/>
      </c>
      <c r="J6" s="112" t="s">
        <v>383</v>
      </c>
    </row>
    <row r="7" spans="1:10" s="45" customFormat="1" ht="33.75" x14ac:dyDescent="0.2">
      <c r="A7" s="108" t="s">
        <v>107</v>
      </c>
      <c r="B7" s="108" t="s">
        <v>117</v>
      </c>
      <c r="C7" s="109" t="s">
        <v>270</v>
      </c>
      <c r="D7" s="110"/>
      <c r="E7" s="111" t="str">
        <f>IF(ISBLANK(D7),"",IFERROR(VLOOKUP(D7,[1]REgaReportesMultiples!$A$2:$M$350,6,FALSE),""))</f>
        <v/>
      </c>
      <c r="F7" s="111" t="str">
        <f>IF(ISBLANK(D7),"",IFERROR(VLOOKUP(D7,[1]REgaReportesMultiples!$A$2:$M$350,9,FALSE),""))</f>
        <v/>
      </c>
      <c r="G7" s="112" t="str">
        <f>IF(ISBLANK(D7),"",IFERROR(VLOOKUP(D7,[2]REgaReportesMultiples!$A$2:$M$350,6,FALSE),""))</f>
        <v/>
      </c>
      <c r="H7" s="112" t="str">
        <f>IF(ISBLANK(D7),"",IFERROR(VLOOKUP(D7,[2]REgaReportesMultiples!$A$2:$M$350,9,FALSE),""))</f>
        <v/>
      </c>
      <c r="I7" s="112" t="str">
        <f>IF(ISBLANK(D7),"",IF(ISERROR(VLOOKUP(D7,[3]REgaReportesMultiples!$A$2:$M$350,4,FALSE)),"",VLOOKUP(D7,[3]REgaReportesMultiples!$A$2:$M$350,4,FALSE)))</f>
        <v/>
      </c>
      <c r="J7" s="112" t="s">
        <v>383</v>
      </c>
    </row>
    <row r="8" spans="1:10" s="45" customFormat="1" ht="22.5" x14ac:dyDescent="0.2">
      <c r="A8" s="108" t="s">
        <v>107</v>
      </c>
      <c r="B8" s="108" t="s">
        <v>117</v>
      </c>
      <c r="C8" s="109" t="s">
        <v>271</v>
      </c>
      <c r="D8" s="110"/>
      <c r="E8" s="111" t="str">
        <f>IF(ISBLANK(D8),"",IFERROR(VLOOKUP(D8,[1]REgaReportesMultiples!$A$2:$M$350,6,FALSE),""))</f>
        <v/>
      </c>
      <c r="F8" s="111" t="str">
        <f>IF(ISBLANK(D8),"",IFERROR(VLOOKUP(D8,[1]REgaReportesMultiples!$A$2:$M$350,9,FALSE),""))</f>
        <v/>
      </c>
      <c r="G8" s="112" t="str">
        <f>IF(ISBLANK(D8),"",IFERROR(VLOOKUP(D8,[2]REgaReportesMultiples!$A$2:$M$350,6,FALSE),""))</f>
        <v/>
      </c>
      <c r="H8" s="112" t="str">
        <f>IF(ISBLANK(D8),"",IFERROR(VLOOKUP(D8,[2]REgaReportesMultiples!$A$2:$M$350,9,FALSE),""))</f>
        <v/>
      </c>
      <c r="I8" s="112" t="str">
        <f>IF(ISBLANK(D8),"",IF(ISERROR(VLOOKUP(D8,[3]REgaReportesMultiples!$A$2:$M$350,4,FALSE)),"",VLOOKUP(D8,[3]REgaReportesMultiples!$A$2:$M$350,4,FALSE)))</f>
        <v/>
      </c>
      <c r="J8" s="112" t="s">
        <v>383</v>
      </c>
    </row>
    <row r="9" spans="1:10" s="45" customFormat="1" ht="22.5" x14ac:dyDescent="0.2">
      <c r="A9" s="108" t="s">
        <v>107</v>
      </c>
      <c r="B9" s="108" t="s">
        <v>117</v>
      </c>
      <c r="C9" s="109" t="s">
        <v>272</v>
      </c>
      <c r="D9" s="110"/>
      <c r="E9" s="111" t="str">
        <f>IF(ISBLANK(D9),"",IFERROR(VLOOKUP(D9,[1]REgaReportesMultiples!$A$2:$M$350,6,FALSE),""))</f>
        <v/>
      </c>
      <c r="F9" s="111" t="str">
        <f>IF(ISBLANK(D9),"",IFERROR(VLOOKUP(D9,[1]REgaReportesMultiples!$A$2:$M$350,9,FALSE),""))</f>
        <v/>
      </c>
      <c r="G9" s="112" t="str">
        <f>IF(ISBLANK(D9),"",IFERROR(VLOOKUP(D9,[2]REgaReportesMultiples!$A$2:$M$350,6,FALSE),""))</f>
        <v/>
      </c>
      <c r="H9" s="112" t="str">
        <f>IF(ISBLANK(D9),"",IFERROR(VLOOKUP(D9,[2]REgaReportesMultiples!$A$2:$M$350,9,FALSE),""))</f>
        <v/>
      </c>
      <c r="I9" s="112" t="str">
        <f>IF(ISBLANK(D9),"",IF(ISERROR(VLOOKUP(D9,[3]REgaReportesMultiples!$A$2:$M$350,4,FALSE)),"",VLOOKUP(D9,[3]REgaReportesMultiples!$A$2:$M$350,4,FALSE)))</f>
        <v/>
      </c>
      <c r="J9" s="112" t="s">
        <v>383</v>
      </c>
    </row>
    <row r="10" spans="1:10" x14ac:dyDescent="0.2">
      <c r="A10" s="108" t="s">
        <v>107</v>
      </c>
      <c r="B10" s="108" t="s">
        <v>118</v>
      </c>
      <c r="C10" s="109" t="s">
        <v>100</v>
      </c>
      <c r="D10" s="113" t="s">
        <v>186</v>
      </c>
      <c r="E10" s="111">
        <f>IF(ISBLANK(D10),"",IFERROR(VLOOKUP(D10,[1]REgaReportesMultiples!$A$2:$M$350,6,FALSE),""))</f>
        <v>2000000</v>
      </c>
      <c r="F10" s="111">
        <f>IF(ISBLANK(D10),"",IFERROR(VLOOKUP(D10,[1]REgaReportesMultiples!$A$2:$M$350,9,FALSE),""))</f>
        <v>2000000</v>
      </c>
      <c r="G10" s="112">
        <f>IF(ISBLANK(D10),"",IFERROR(VLOOKUP(D10,[2]REgaReportesMultiples!$A$2:$M$350,6,FALSE),""))</f>
        <v>700000</v>
      </c>
      <c r="H10" s="112">
        <f>IF(ISBLANK(D10),"",IFERROR(VLOOKUP(D10,[2]REgaReportesMultiples!$A$2:$M$350,9,FALSE),""))</f>
        <v>700000</v>
      </c>
      <c r="I10" s="112">
        <f>IF(ISBLANK(D10),"",IF(ISERROR(VLOOKUP(D10,[3]REgaReportesMultiples!$A$2:$M$350,4,FALSE)),"",VLOOKUP(D10,[3]REgaReportesMultiples!$A$2:$M$350,4,FALSE)))</f>
        <v>300000</v>
      </c>
      <c r="J10" s="112" t="s">
        <v>382</v>
      </c>
    </row>
    <row r="11" spans="1:10" x14ac:dyDescent="0.2">
      <c r="A11" s="108" t="s">
        <v>107</v>
      </c>
      <c r="B11" s="108" t="s">
        <v>118</v>
      </c>
      <c r="C11" s="109" t="s">
        <v>273</v>
      </c>
      <c r="D11" s="110"/>
      <c r="E11" s="111" t="str">
        <f>IF(ISBLANK(D11),"",IFERROR(VLOOKUP(D11,[1]REgaReportesMultiples!$A$2:$M$350,6,FALSE),""))</f>
        <v/>
      </c>
      <c r="F11" s="111" t="str">
        <f>IF(ISBLANK(D11),"",IFERROR(VLOOKUP(D11,[1]REgaReportesMultiples!$A$2:$M$350,9,FALSE),""))</f>
        <v/>
      </c>
      <c r="G11" s="112" t="str">
        <f>IF(ISBLANK(D11),"",IFERROR(VLOOKUP(D11,[2]REgaReportesMultiples!$A$2:$M$350,6,FALSE),""))</f>
        <v/>
      </c>
      <c r="H11" s="112" t="str">
        <f>IF(ISBLANK(D11),"",IFERROR(VLOOKUP(D11,[2]REgaReportesMultiples!$A$2:$M$350,9,FALSE),""))</f>
        <v/>
      </c>
      <c r="I11" s="112" t="str">
        <f>IF(ISBLANK(D11),"",IF(ISERROR(VLOOKUP(D11,[3]REgaReportesMultiples!$A$2:$M$350,4,FALSE)),"",VLOOKUP(D11,[3]REgaReportesMultiples!$A$2:$M$350,4,FALSE)))</f>
        <v/>
      </c>
      <c r="J11" s="112" t="s">
        <v>383</v>
      </c>
    </row>
    <row r="12" spans="1:10" x14ac:dyDescent="0.2">
      <c r="A12" s="108" t="s">
        <v>107</v>
      </c>
      <c r="B12" s="108" t="s">
        <v>118</v>
      </c>
      <c r="C12" s="109" t="s">
        <v>102</v>
      </c>
      <c r="D12" s="110"/>
      <c r="E12" s="111" t="str">
        <f>IF(ISBLANK(D12),"",IFERROR(VLOOKUP(D12,[1]REgaReportesMultiples!$A$2:$M$350,6,FALSE),""))</f>
        <v/>
      </c>
      <c r="F12" s="111" t="str">
        <f>IF(ISBLANK(D12),"",IFERROR(VLOOKUP(D12,[1]REgaReportesMultiples!$A$2:$M$350,9,FALSE),""))</f>
        <v/>
      </c>
      <c r="G12" s="112" t="str">
        <f>IF(ISBLANK(D12),"",IFERROR(VLOOKUP(D12,[2]REgaReportesMultiples!$A$2:$M$350,6,FALSE),""))</f>
        <v/>
      </c>
      <c r="H12" s="112" t="str">
        <f>IF(ISBLANK(D12),"",IFERROR(VLOOKUP(D12,[2]REgaReportesMultiples!$A$2:$M$350,9,FALSE),""))</f>
        <v/>
      </c>
      <c r="I12" s="112" t="str">
        <f>IF(ISBLANK(D12),"",IF(ISERROR(VLOOKUP(D12,[3]REgaReportesMultiples!$A$2:$M$350,4,FALSE)),"",VLOOKUP(D12,[3]REgaReportesMultiples!$A$2:$M$350,4,FALSE)))</f>
        <v/>
      </c>
      <c r="J12" s="112" t="s">
        <v>383</v>
      </c>
    </row>
    <row r="13" spans="1:10" ht="45" x14ac:dyDescent="0.2">
      <c r="A13" s="108" t="s">
        <v>107</v>
      </c>
      <c r="B13" s="108" t="s">
        <v>119</v>
      </c>
      <c r="C13" s="109" t="s">
        <v>274</v>
      </c>
      <c r="D13" s="110"/>
      <c r="E13" s="111" t="str">
        <f>IF(ISBLANK(D13),"",IFERROR(VLOOKUP(D13,[1]REgaReportesMultiples!$A$2:$M$350,6,FALSE),""))</f>
        <v/>
      </c>
      <c r="F13" s="111" t="str">
        <f>IF(ISBLANK(D13),"",IFERROR(VLOOKUP(D13,[1]REgaReportesMultiples!$A$2:$M$350,9,FALSE),""))</f>
        <v/>
      </c>
      <c r="G13" s="112" t="str">
        <f>IF(ISBLANK(D13),"",IFERROR(VLOOKUP(D13,[2]REgaReportesMultiples!$A$2:$M$350,6,FALSE),""))</f>
        <v/>
      </c>
      <c r="H13" s="112" t="str">
        <f>IF(ISBLANK(D13),"",IFERROR(VLOOKUP(D13,[2]REgaReportesMultiples!$A$2:$M$350,9,FALSE),""))</f>
        <v/>
      </c>
      <c r="I13" s="112" t="str">
        <f>IF(ISBLANK(D13),"",IF(ISERROR(VLOOKUP(D13,[3]REgaReportesMultiples!$A$2:$M$350,4,FALSE)),"",VLOOKUP(D13,[3]REgaReportesMultiples!$A$2:$M$350,4,FALSE)))</f>
        <v/>
      </c>
      <c r="J13" s="112" t="s">
        <v>383</v>
      </c>
    </row>
    <row r="14" spans="1:10" ht="22.5" x14ac:dyDescent="0.2">
      <c r="A14" s="108" t="s">
        <v>107</v>
      </c>
      <c r="B14" s="108" t="s">
        <v>119</v>
      </c>
      <c r="C14" s="109" t="s">
        <v>275</v>
      </c>
      <c r="D14" s="110"/>
      <c r="E14" s="111" t="str">
        <f>IF(ISBLANK(D14),"",IFERROR(VLOOKUP(D14,[1]REgaReportesMultiples!$A$2:$M$350,6,FALSE),""))</f>
        <v/>
      </c>
      <c r="F14" s="111" t="str">
        <f>IF(ISBLANK(D14),"",IFERROR(VLOOKUP(D14,[1]REgaReportesMultiples!$A$2:$M$350,9,FALSE),""))</f>
        <v/>
      </c>
      <c r="G14" s="112" t="str">
        <f>IF(ISBLANK(D14),"",IFERROR(VLOOKUP(D14,[2]REgaReportesMultiples!$A$2:$M$350,6,FALSE),""))</f>
        <v/>
      </c>
      <c r="H14" s="112" t="str">
        <f>IF(ISBLANK(D14),"",IFERROR(VLOOKUP(D14,[2]REgaReportesMultiples!$A$2:$M$350,9,FALSE),""))</f>
        <v/>
      </c>
      <c r="I14" s="112" t="str">
        <f>IF(ISBLANK(D14),"",IF(ISERROR(VLOOKUP(D14,[3]REgaReportesMultiples!$A$2:$M$350,4,FALSE)),"",VLOOKUP(D14,[3]REgaReportesMultiples!$A$2:$M$350,4,FALSE)))</f>
        <v/>
      </c>
      <c r="J14" s="112" t="s">
        <v>383</v>
      </c>
    </row>
    <row r="15" spans="1:10" ht="22.5" x14ac:dyDescent="0.2">
      <c r="A15" s="108" t="s">
        <v>107</v>
      </c>
      <c r="B15" s="108" t="s">
        <v>119</v>
      </c>
      <c r="C15" s="109" t="s">
        <v>276</v>
      </c>
      <c r="D15" s="110"/>
      <c r="E15" s="111" t="str">
        <f>IF(ISBLANK(D15),"",IFERROR(VLOOKUP(D15,[1]REgaReportesMultiples!$A$2:$M$350,6,FALSE),""))</f>
        <v/>
      </c>
      <c r="F15" s="111" t="str">
        <f>IF(ISBLANK(D15),"",IFERROR(VLOOKUP(D15,[1]REgaReportesMultiples!$A$2:$M$350,9,FALSE),""))</f>
        <v/>
      </c>
      <c r="G15" s="112" t="str">
        <f>IF(ISBLANK(D15),"",IFERROR(VLOOKUP(D15,[2]REgaReportesMultiples!$A$2:$M$350,6,FALSE),""))</f>
        <v/>
      </c>
      <c r="H15" s="112" t="str">
        <f>IF(ISBLANK(D15),"",IFERROR(VLOOKUP(D15,[2]REgaReportesMultiples!$A$2:$M$350,9,FALSE),""))</f>
        <v/>
      </c>
      <c r="I15" s="112" t="str">
        <f>IF(ISBLANK(D15),"",IF(ISERROR(VLOOKUP(D15,[3]REgaReportesMultiples!$A$2:$M$350,4,FALSE)),"",VLOOKUP(D15,[3]REgaReportesMultiples!$A$2:$M$350,4,FALSE)))</f>
        <v/>
      </c>
      <c r="J15" s="112" t="s">
        <v>383</v>
      </c>
    </row>
    <row r="16" spans="1:10" ht="22.5" x14ac:dyDescent="0.2">
      <c r="A16" s="108" t="s">
        <v>107</v>
      </c>
      <c r="B16" s="108" t="s">
        <v>119</v>
      </c>
      <c r="C16" s="109" t="s">
        <v>277</v>
      </c>
      <c r="D16" s="110"/>
      <c r="E16" s="111" t="str">
        <f>IF(ISBLANK(D16),"",IFERROR(VLOOKUP(D16,[1]REgaReportesMultiples!$A$2:$M$350,6,FALSE),""))</f>
        <v/>
      </c>
      <c r="F16" s="111" t="str">
        <f>IF(ISBLANK(D16),"",IFERROR(VLOOKUP(D16,[1]REgaReportesMultiples!$A$2:$M$350,9,FALSE),""))</f>
        <v/>
      </c>
      <c r="G16" s="112" t="str">
        <f>IF(ISBLANK(D16),"",IFERROR(VLOOKUP(D16,[2]REgaReportesMultiples!$A$2:$M$350,6,FALSE),""))</f>
        <v/>
      </c>
      <c r="H16" s="112" t="str">
        <f>IF(ISBLANK(D16),"",IFERROR(VLOOKUP(D16,[2]REgaReportesMultiples!$A$2:$M$350,9,FALSE),""))</f>
        <v/>
      </c>
      <c r="I16" s="112" t="str">
        <f>IF(ISBLANK(D16),"",IF(ISERROR(VLOOKUP(D16,[3]REgaReportesMultiples!$A$2:$M$350,4,FALSE)),"",VLOOKUP(D16,[3]REgaReportesMultiples!$A$2:$M$350,4,FALSE)))</f>
        <v/>
      </c>
      <c r="J16" s="112" t="s">
        <v>383</v>
      </c>
    </row>
    <row r="17" spans="1:10" ht="45" x14ac:dyDescent="0.2">
      <c r="A17" s="108" t="s">
        <v>107</v>
      </c>
      <c r="B17" s="108" t="s">
        <v>119</v>
      </c>
      <c r="C17" s="109" t="s">
        <v>278</v>
      </c>
      <c r="D17" s="110"/>
      <c r="E17" s="111" t="str">
        <f>IF(ISBLANK(D17),"",IFERROR(VLOOKUP(D17,[1]REgaReportesMultiples!$A$2:$M$350,6,FALSE),""))</f>
        <v/>
      </c>
      <c r="F17" s="111" t="str">
        <f>IF(ISBLANK(D17),"",IFERROR(VLOOKUP(D17,[1]REgaReportesMultiples!$A$2:$M$350,9,FALSE),""))</f>
        <v/>
      </c>
      <c r="G17" s="112" t="str">
        <f>IF(ISBLANK(D17),"",IFERROR(VLOOKUP(D17,[2]REgaReportesMultiples!$A$2:$M$350,6,FALSE),""))</f>
        <v/>
      </c>
      <c r="H17" s="112" t="str">
        <f>IF(ISBLANK(D17),"",IFERROR(VLOOKUP(D17,[2]REgaReportesMultiples!$A$2:$M$350,9,FALSE),""))</f>
        <v/>
      </c>
      <c r="I17" s="112" t="str">
        <f>IF(ISBLANK(D17),"",IF(ISERROR(VLOOKUP(D17,[3]REgaReportesMultiples!$A$2:$M$350,4,FALSE)),"",VLOOKUP(D17,[3]REgaReportesMultiples!$A$2:$M$350,4,FALSE)))</f>
        <v/>
      </c>
      <c r="J17" s="112" t="s">
        <v>383</v>
      </c>
    </row>
    <row r="18" spans="1:10" ht="22.5" x14ac:dyDescent="0.2">
      <c r="A18" s="108" t="s">
        <v>107</v>
      </c>
      <c r="B18" s="108" t="s">
        <v>119</v>
      </c>
      <c r="C18" s="109" t="s">
        <v>279</v>
      </c>
      <c r="D18" s="110"/>
      <c r="E18" s="111" t="str">
        <f>IF(ISBLANK(D18),"",IFERROR(VLOOKUP(D18,[1]REgaReportesMultiples!$A$2:$M$350,6,FALSE),""))</f>
        <v/>
      </c>
      <c r="F18" s="111" t="str">
        <f>IF(ISBLANK(D18),"",IFERROR(VLOOKUP(D18,[1]REgaReportesMultiples!$A$2:$M$350,9,FALSE),""))</f>
        <v/>
      </c>
      <c r="G18" s="112" t="str">
        <f>IF(ISBLANK(D18),"",IFERROR(VLOOKUP(D18,[2]REgaReportesMultiples!$A$2:$M$350,6,FALSE),""))</f>
        <v/>
      </c>
      <c r="H18" s="112" t="str">
        <f>IF(ISBLANK(D18),"",IFERROR(VLOOKUP(D18,[2]REgaReportesMultiples!$A$2:$M$350,9,FALSE),""))</f>
        <v/>
      </c>
      <c r="I18" s="112" t="str">
        <f>IF(ISBLANK(D18),"",IF(ISERROR(VLOOKUP(D18,[3]REgaReportesMultiples!$A$2:$M$350,4,FALSE)),"",VLOOKUP(D18,[3]REgaReportesMultiples!$A$2:$M$350,4,FALSE)))</f>
        <v/>
      </c>
      <c r="J18" s="112" t="s">
        <v>383</v>
      </c>
    </row>
    <row r="19" spans="1:10" s="37" customFormat="1" ht="45" x14ac:dyDescent="0.2">
      <c r="A19" s="108" t="s">
        <v>107</v>
      </c>
      <c r="B19" s="108" t="s">
        <v>120</v>
      </c>
      <c r="C19" s="109" t="s">
        <v>108</v>
      </c>
      <c r="D19" s="110" t="s">
        <v>140</v>
      </c>
      <c r="E19" s="111">
        <f>IF(ISBLANK(D19),"",IFERROR(VLOOKUP(D19,[1]REgaReportesMultiples!$A$2:$M$350,6,FALSE),""))</f>
        <v>2187178.33</v>
      </c>
      <c r="F19" s="111">
        <f>IF(ISBLANK(D19),"",IFERROR(VLOOKUP(D19,[1]REgaReportesMultiples!$A$2:$M$350,9,FALSE),""))</f>
        <v>2010890.36</v>
      </c>
      <c r="G19" s="112">
        <f>IF(ISBLANK(D19),"",IFERROR(VLOOKUP(D19,[2]REgaReportesMultiples!$A$2:$M$350,6,FALSE),""))</f>
        <v>2019377.47</v>
      </c>
      <c r="H19" s="112">
        <f>IF(ISBLANK(D19),"",IFERROR(VLOOKUP(D19,[2]REgaReportesMultiples!$A$2:$M$350,9,FALSE),""))</f>
        <v>1836605.19</v>
      </c>
      <c r="I19" s="112">
        <f>IF(ISBLANK(D19),"",IF(ISERROR(VLOOKUP(D19,[3]REgaReportesMultiples!$A$2:$M$350,4,FALSE)),"",VLOOKUP(D19,[3]REgaReportesMultiples!$A$2:$M$350,4,FALSE)))</f>
        <v>1365758</v>
      </c>
      <c r="J19" s="112" t="s">
        <v>382</v>
      </c>
    </row>
    <row r="20" spans="1:10" s="37" customFormat="1" x14ac:dyDescent="0.2">
      <c r="A20" s="108" t="s">
        <v>107</v>
      </c>
      <c r="B20" s="108" t="s">
        <v>120</v>
      </c>
      <c r="C20" s="109" t="s">
        <v>106</v>
      </c>
      <c r="D20" s="110"/>
      <c r="E20" s="111" t="str">
        <f>IF(ISBLANK(D20),"",IFERROR(VLOOKUP(D20,[1]REgaReportesMultiples!$A$2:$M$350,6,FALSE),""))</f>
        <v/>
      </c>
      <c r="F20" s="111" t="str">
        <f>IF(ISBLANK(D20),"",IFERROR(VLOOKUP(D20,[1]REgaReportesMultiples!$A$2:$M$350,9,FALSE),""))</f>
        <v/>
      </c>
      <c r="G20" s="112" t="str">
        <f>IF(ISBLANK(D20),"",IFERROR(VLOOKUP(D20,[2]REgaReportesMultiples!$A$2:$M$350,6,FALSE),""))</f>
        <v/>
      </c>
      <c r="H20" s="112" t="str">
        <f>IF(ISBLANK(D20),"",IFERROR(VLOOKUP(D20,[2]REgaReportesMultiples!$A$2:$M$350,9,FALSE),""))</f>
        <v/>
      </c>
      <c r="I20" s="112" t="str">
        <f>IF(ISBLANK(D20),"",IF(ISERROR(VLOOKUP(D20,[3]REgaReportesMultiples!$A$2:$M$350,4,FALSE)),"",VLOOKUP(D20,[3]REgaReportesMultiples!$A$2:$M$350,4,FALSE)))</f>
        <v/>
      </c>
      <c r="J20" s="112" t="s">
        <v>383</v>
      </c>
    </row>
    <row r="21" spans="1:10" s="37" customFormat="1" ht="22.5" x14ac:dyDescent="0.2">
      <c r="A21" s="108" t="s">
        <v>107</v>
      </c>
      <c r="B21" s="108" t="s">
        <v>120</v>
      </c>
      <c r="C21" s="109" t="s">
        <v>280</v>
      </c>
      <c r="D21" s="110"/>
      <c r="E21" s="111" t="str">
        <f>IF(ISBLANK(D21),"",IFERROR(VLOOKUP(D21,[1]REgaReportesMultiples!$A$2:$M$350,6,FALSE),""))</f>
        <v/>
      </c>
      <c r="F21" s="111" t="str">
        <f>IF(ISBLANK(D21),"",IFERROR(VLOOKUP(D21,[1]REgaReportesMultiples!$A$2:$M$350,9,FALSE),""))</f>
        <v/>
      </c>
      <c r="G21" s="112" t="str">
        <f>IF(ISBLANK(D21),"",IFERROR(VLOOKUP(D21,[2]REgaReportesMultiples!$A$2:$M$350,6,FALSE),""))</f>
        <v/>
      </c>
      <c r="H21" s="112" t="str">
        <f>IF(ISBLANK(D21),"",IFERROR(VLOOKUP(D21,[2]REgaReportesMultiples!$A$2:$M$350,9,FALSE),""))</f>
        <v/>
      </c>
      <c r="I21" s="112" t="str">
        <f>IF(ISBLANK(D21),"",IF(ISERROR(VLOOKUP(D21,[3]REgaReportesMultiples!$A$2:$M$350,4,FALSE)),"",VLOOKUP(D21,[3]REgaReportesMultiples!$A$2:$M$350,4,FALSE)))</f>
        <v/>
      </c>
      <c r="J21" s="112" t="s">
        <v>383</v>
      </c>
    </row>
    <row r="22" spans="1:10" s="37" customFormat="1" ht="22.5" x14ac:dyDescent="0.2">
      <c r="A22" s="108" t="s">
        <v>107</v>
      </c>
      <c r="B22" s="108" t="s">
        <v>120</v>
      </c>
      <c r="C22" s="109" t="s">
        <v>281</v>
      </c>
      <c r="D22" s="110"/>
      <c r="E22" s="111" t="str">
        <f>IF(ISBLANK(D22),"",IFERROR(VLOOKUP(D22,[1]REgaReportesMultiples!$A$2:$M$350,6,FALSE),""))</f>
        <v/>
      </c>
      <c r="F22" s="111" t="str">
        <f>IF(ISBLANK(D22),"",IFERROR(VLOOKUP(D22,[1]REgaReportesMultiples!$A$2:$M$350,9,FALSE),""))</f>
        <v/>
      </c>
      <c r="G22" s="112" t="str">
        <f>IF(ISBLANK(D22),"",IFERROR(VLOOKUP(D22,[2]REgaReportesMultiples!$A$2:$M$350,6,FALSE),""))</f>
        <v/>
      </c>
      <c r="H22" s="112" t="str">
        <f>IF(ISBLANK(D22),"",IFERROR(VLOOKUP(D22,[2]REgaReportesMultiples!$A$2:$M$350,9,FALSE),""))</f>
        <v/>
      </c>
      <c r="I22" s="112" t="str">
        <f>IF(ISBLANK(D22),"",IF(ISERROR(VLOOKUP(D22,[3]REgaReportesMultiples!$A$2:$M$350,4,FALSE)),"",VLOOKUP(D22,[3]REgaReportesMultiples!$A$2:$M$350,4,FALSE)))</f>
        <v/>
      </c>
      <c r="J22" s="112" t="s">
        <v>383</v>
      </c>
    </row>
    <row r="23" spans="1:10" s="37" customFormat="1" ht="22.5" x14ac:dyDescent="0.2">
      <c r="A23" s="108" t="s">
        <v>107</v>
      </c>
      <c r="B23" s="108" t="s">
        <v>120</v>
      </c>
      <c r="C23" s="109" t="s">
        <v>282</v>
      </c>
      <c r="D23" s="110" t="s">
        <v>139</v>
      </c>
      <c r="E23" s="111">
        <f>IF(ISBLANK(D23),"",IFERROR(VLOOKUP(D23,[1]REgaReportesMultiples!$A$2:$M$350,6,FALSE),""))</f>
        <v>0</v>
      </c>
      <c r="F23" s="111">
        <f>IF(ISBLANK(D23),"",IFERROR(VLOOKUP(D23,[1]REgaReportesMultiples!$A$2:$M$350,9,FALSE),""))</f>
        <v>0</v>
      </c>
      <c r="G23" s="112">
        <f>IF(ISBLANK(D23),"",IFERROR(VLOOKUP(D23,[2]REgaReportesMultiples!$A$2:$M$350,6,FALSE),""))</f>
        <v>0</v>
      </c>
      <c r="H23" s="112">
        <f>IF(ISBLANK(D23),"",IFERROR(VLOOKUP(D23,[2]REgaReportesMultiples!$A$2:$M$350,9,FALSE),""))</f>
        <v>0</v>
      </c>
      <c r="I23" s="112" t="str">
        <f>IF(ISBLANK(D23),"",IF(ISERROR(VLOOKUP(D23,[3]REgaReportesMultiples!$A$2:$M$350,4,FALSE)),"",VLOOKUP(D23,[3]REgaReportesMultiples!$A$2:$M$350,4,FALSE)))</f>
        <v/>
      </c>
      <c r="J23" s="112" t="s">
        <v>382</v>
      </c>
    </row>
    <row r="24" spans="1:10" s="37" customFormat="1" ht="67.5" x14ac:dyDescent="0.2">
      <c r="A24" s="108" t="s">
        <v>107</v>
      </c>
      <c r="B24" s="108" t="s">
        <v>120</v>
      </c>
      <c r="C24" s="109" t="s">
        <v>283</v>
      </c>
      <c r="D24" s="110" t="s">
        <v>141</v>
      </c>
      <c r="E24" s="111">
        <f>IF(ISBLANK(D24),"",IFERROR(VLOOKUP(D24,[1]REgaReportesMultiples!$A$2:$M$350,6,FALSE),""))</f>
        <v>1513897.11</v>
      </c>
      <c r="F24" s="111">
        <f>IF(ISBLANK(D24),"",IFERROR(VLOOKUP(D24,[1]REgaReportesMultiples!$A$2:$M$350,9,FALSE),""))</f>
        <v>1513766.61</v>
      </c>
      <c r="G24" s="112">
        <f>IF(ISBLANK(D24),"",IFERROR(VLOOKUP(D24,[2]REgaReportesMultiples!$A$2:$M$350,6,FALSE),""))</f>
        <v>0</v>
      </c>
      <c r="H24" s="112">
        <f>IF(ISBLANK(D24),"",IFERROR(VLOOKUP(D24,[2]REgaReportesMultiples!$A$2:$M$350,9,FALSE),""))</f>
        <v>0</v>
      </c>
      <c r="I24" s="112">
        <f>IF(ISBLANK(D24),"",IF(ISERROR(VLOOKUP(D24,[3]REgaReportesMultiples!$A$2:$M$350,4,FALSE)),"",VLOOKUP(D24,[3]REgaReportesMultiples!$A$2:$M$350,4,FALSE)))</f>
        <v>2000000</v>
      </c>
      <c r="J24" s="112" t="s">
        <v>382</v>
      </c>
    </row>
    <row r="25" spans="1:10" s="37" customFormat="1" x14ac:dyDescent="0.2">
      <c r="A25" s="108" t="s">
        <v>107</v>
      </c>
      <c r="B25" s="108" t="s">
        <v>120</v>
      </c>
      <c r="C25" s="109" t="s">
        <v>284</v>
      </c>
      <c r="D25" s="110"/>
      <c r="E25" s="111" t="str">
        <f>IF(ISBLANK(D25),"",IFERROR(VLOOKUP(D25,[1]REgaReportesMultiples!$A$2:$M$350,6,FALSE),""))</f>
        <v/>
      </c>
      <c r="F25" s="111" t="str">
        <f>IF(ISBLANK(D25),"",IFERROR(VLOOKUP(D25,[1]REgaReportesMultiples!$A$2:$M$350,9,FALSE),""))</f>
        <v/>
      </c>
      <c r="G25" s="112" t="str">
        <f>IF(ISBLANK(D25),"",IFERROR(VLOOKUP(D25,[2]REgaReportesMultiples!$A$2:$M$350,6,FALSE),""))</f>
        <v/>
      </c>
      <c r="H25" s="112" t="str">
        <f>IF(ISBLANK(D25),"",IFERROR(VLOOKUP(D25,[2]REgaReportesMultiples!$A$2:$M$350,9,FALSE),""))</f>
        <v/>
      </c>
      <c r="I25" s="112" t="str">
        <f>IF(ISBLANK(D25),"",IF(ISERROR(VLOOKUP(D25,[3]REgaReportesMultiples!$A$2:$M$350,4,FALSE)),"",VLOOKUP(D25,[3]REgaReportesMultiples!$A$2:$M$350,4,FALSE)))</f>
        <v/>
      </c>
      <c r="J25" s="112" t="s">
        <v>383</v>
      </c>
    </row>
    <row r="26" spans="1:10" s="37" customFormat="1" ht="22.5" x14ac:dyDescent="0.2">
      <c r="A26" s="108" t="s">
        <v>107</v>
      </c>
      <c r="B26" s="108" t="s">
        <v>120</v>
      </c>
      <c r="C26" s="109" t="s">
        <v>285</v>
      </c>
      <c r="D26" s="110"/>
      <c r="E26" s="111" t="str">
        <f>IF(ISBLANK(D26),"",IFERROR(VLOOKUP(D26,[1]REgaReportesMultiples!$A$2:$M$350,6,FALSE),""))</f>
        <v/>
      </c>
      <c r="F26" s="111" t="str">
        <f>IF(ISBLANK(D26),"",IFERROR(VLOOKUP(D26,[1]REgaReportesMultiples!$A$2:$M$350,9,FALSE),""))</f>
        <v/>
      </c>
      <c r="G26" s="112" t="str">
        <f>IF(ISBLANK(D26),"",IFERROR(VLOOKUP(D26,[2]REgaReportesMultiples!$A$2:$M$350,6,FALSE),""))</f>
        <v/>
      </c>
      <c r="H26" s="112" t="str">
        <f>IF(ISBLANK(D26),"",IFERROR(VLOOKUP(D26,[2]REgaReportesMultiples!$A$2:$M$350,9,FALSE),""))</f>
        <v/>
      </c>
      <c r="I26" s="112" t="str">
        <f>IF(ISBLANK(D26),"",IF(ISERROR(VLOOKUP(D26,[3]REgaReportesMultiples!$A$2:$M$350,4,FALSE)),"",VLOOKUP(D26,[3]REgaReportesMultiples!$A$2:$M$350,4,FALSE)))</f>
        <v/>
      </c>
      <c r="J26" s="112" t="s">
        <v>383</v>
      </c>
    </row>
    <row r="27" spans="1:10" s="37" customFormat="1" x14ac:dyDescent="0.2">
      <c r="A27" s="108" t="s">
        <v>107</v>
      </c>
      <c r="B27" s="108" t="s">
        <v>120</v>
      </c>
      <c r="C27" s="109" t="s">
        <v>286</v>
      </c>
      <c r="D27" s="110"/>
      <c r="E27" s="111" t="str">
        <f>IF(ISBLANK(D27),"",IFERROR(VLOOKUP(D27,[1]REgaReportesMultiples!$A$2:$M$350,6,FALSE),""))</f>
        <v/>
      </c>
      <c r="F27" s="111" t="str">
        <f>IF(ISBLANK(D27),"",IFERROR(VLOOKUP(D27,[1]REgaReportesMultiples!$A$2:$M$350,9,FALSE),""))</f>
        <v/>
      </c>
      <c r="G27" s="112" t="str">
        <f>IF(ISBLANK(D27),"",IFERROR(VLOOKUP(D27,[2]REgaReportesMultiples!$A$2:$M$350,6,FALSE),""))</f>
        <v/>
      </c>
      <c r="H27" s="112" t="str">
        <f>IF(ISBLANK(D27),"",IFERROR(VLOOKUP(D27,[2]REgaReportesMultiples!$A$2:$M$350,9,FALSE),""))</f>
        <v/>
      </c>
      <c r="I27" s="112" t="str">
        <f>IF(ISBLANK(D27),"",IF(ISERROR(VLOOKUP(D27,[3]REgaReportesMultiples!$A$2:$M$350,4,FALSE)),"",VLOOKUP(D27,[3]REgaReportesMultiples!$A$2:$M$350,4,FALSE)))</f>
        <v/>
      </c>
      <c r="J27" s="112" t="s">
        <v>383</v>
      </c>
    </row>
    <row r="28" spans="1:10" s="37" customFormat="1" ht="22.5" x14ac:dyDescent="0.2">
      <c r="A28" s="108" t="s">
        <v>107</v>
      </c>
      <c r="B28" s="108" t="s">
        <v>120</v>
      </c>
      <c r="C28" s="109" t="s">
        <v>363</v>
      </c>
      <c r="D28" s="110"/>
      <c r="E28" s="111" t="str">
        <f>IF(ISBLANK(D28),"",IFERROR(VLOOKUP(D28,[1]REgaReportesMultiples!$A$2:$M$350,6,FALSE),""))</f>
        <v/>
      </c>
      <c r="F28" s="111" t="str">
        <f>IF(ISBLANK(D28),"",IFERROR(VLOOKUP(D28,[1]REgaReportesMultiples!$A$2:$M$350,9,FALSE),""))</f>
        <v/>
      </c>
      <c r="G28" s="112" t="str">
        <f>IF(ISBLANK(D28),"",IFERROR(VLOOKUP(D28,[2]REgaReportesMultiples!$A$2:$M$350,6,FALSE),""))</f>
        <v/>
      </c>
      <c r="H28" s="112" t="str">
        <f>IF(ISBLANK(D28),"",IFERROR(VLOOKUP(D28,[2]REgaReportesMultiples!$A$2:$M$350,9,FALSE),""))</f>
        <v/>
      </c>
      <c r="I28" s="112" t="str">
        <f>IF(ISBLANK(D28),"",IF(ISERROR(VLOOKUP(D28,[3]REgaReportesMultiples!$A$2:$M$350,4,FALSE)),"",VLOOKUP(D28,[3]REgaReportesMultiples!$A$2:$M$350,4,FALSE)))</f>
        <v/>
      </c>
      <c r="J28" s="112" t="s">
        <v>383</v>
      </c>
    </row>
    <row r="29" spans="1:10" s="37" customFormat="1" ht="22.5" x14ac:dyDescent="0.2">
      <c r="A29" s="108" t="s">
        <v>107</v>
      </c>
      <c r="B29" s="108" t="s">
        <v>120</v>
      </c>
      <c r="C29" s="109" t="s">
        <v>287</v>
      </c>
      <c r="D29" s="110"/>
      <c r="E29" s="111" t="str">
        <f>IF(ISBLANK(D29),"",IFERROR(VLOOKUP(D29,[1]REgaReportesMultiples!$A$2:$M$350,6,FALSE),""))</f>
        <v/>
      </c>
      <c r="F29" s="111" t="str">
        <f>IF(ISBLANK(D29),"",IFERROR(VLOOKUP(D29,[1]REgaReportesMultiples!$A$2:$M$350,9,FALSE),""))</f>
        <v/>
      </c>
      <c r="G29" s="112" t="str">
        <f>IF(ISBLANK(D29),"",IFERROR(VLOOKUP(D29,[2]REgaReportesMultiples!$A$2:$M$350,6,FALSE),""))</f>
        <v/>
      </c>
      <c r="H29" s="112" t="str">
        <f>IF(ISBLANK(D29),"",IFERROR(VLOOKUP(D29,[2]REgaReportesMultiples!$A$2:$M$350,9,FALSE),""))</f>
        <v/>
      </c>
      <c r="I29" s="112" t="str">
        <f>IF(ISBLANK(D29),"",IF(ISERROR(VLOOKUP(D29,[3]REgaReportesMultiples!$A$2:$M$350,4,FALSE)),"",VLOOKUP(D29,[3]REgaReportesMultiples!$A$2:$M$350,4,FALSE)))</f>
        <v/>
      </c>
      <c r="J29" s="112" t="s">
        <v>383</v>
      </c>
    </row>
    <row r="30" spans="1:10" ht="22.5" x14ac:dyDescent="0.2">
      <c r="A30" s="108" t="s">
        <v>107</v>
      </c>
      <c r="B30" s="108" t="s">
        <v>121</v>
      </c>
      <c r="C30" s="109" t="s">
        <v>364</v>
      </c>
      <c r="D30" s="113" t="s">
        <v>187</v>
      </c>
      <c r="E30" s="111">
        <f>IF(ISBLANK(D30),"",IFERROR(VLOOKUP(D30,[1]REgaReportesMultiples!$A$2:$M$350,6,FALSE),""))</f>
        <v>0</v>
      </c>
      <c r="F30" s="111">
        <f>IF(ISBLANK(D30),"",IFERROR(VLOOKUP(D30,[1]REgaReportesMultiples!$A$2:$M$350,9,FALSE),""))</f>
        <v>0</v>
      </c>
      <c r="G30" s="112">
        <f>IF(ISBLANK(D30),"",IFERROR(VLOOKUP(D30,[2]REgaReportesMultiples!$A$2:$M$350,6,FALSE),""))</f>
        <v>0</v>
      </c>
      <c r="H30" s="112">
        <f>IF(ISBLANK(D30),"",IFERROR(VLOOKUP(D30,[2]REgaReportesMultiples!$A$2:$M$350,9,FALSE),""))</f>
        <v>0</v>
      </c>
      <c r="I30" s="112">
        <f>IF(ISBLANK(D30),"",IF(ISERROR(VLOOKUP(D30,[3]REgaReportesMultiples!$A$2:$M$350,4,FALSE)),"",VLOOKUP(D30,[3]REgaReportesMultiples!$A$2:$M$350,4,FALSE)))</f>
        <v>1000</v>
      </c>
      <c r="J30" s="112" t="s">
        <v>382</v>
      </c>
    </row>
    <row r="31" spans="1:10" ht="22.5" x14ac:dyDescent="0.2">
      <c r="A31" s="108" t="s">
        <v>107</v>
      </c>
      <c r="B31" s="108" t="s">
        <v>121</v>
      </c>
      <c r="C31" s="109" t="s">
        <v>364</v>
      </c>
      <c r="D31" s="113" t="s">
        <v>188</v>
      </c>
      <c r="E31" s="111">
        <f>IF(ISBLANK(D31),"",IFERROR(VLOOKUP(D31,[1]REgaReportesMultiples!$A$2:$M$350,6,FALSE),""))</f>
        <v>618929.26</v>
      </c>
      <c r="F31" s="111">
        <f>IF(ISBLANK(D31),"",IFERROR(VLOOKUP(D31,[1]REgaReportesMultiples!$A$2:$M$350,9,FALSE),""))</f>
        <v>601744.6</v>
      </c>
      <c r="G31" s="112">
        <f>IF(ISBLANK(D31),"",IFERROR(VLOOKUP(D31,[2]REgaReportesMultiples!$A$2:$M$350,6,FALSE),""))</f>
        <v>0</v>
      </c>
      <c r="H31" s="112">
        <f>IF(ISBLANK(D31),"",IFERROR(VLOOKUP(D31,[2]REgaReportesMultiples!$A$2:$M$350,9,FALSE),""))</f>
        <v>0</v>
      </c>
      <c r="I31" s="112">
        <f>IF(ISBLANK(D31),"",IF(ISERROR(VLOOKUP(D31,[3]REgaReportesMultiples!$A$2:$M$350,4,FALSE)),"",VLOOKUP(D31,[3]REgaReportesMultiples!$A$2:$M$350,4,FALSE)))</f>
        <v>4000000</v>
      </c>
      <c r="J31" s="112" t="s">
        <v>382</v>
      </c>
    </row>
    <row r="32" spans="1:10" ht="22.5" x14ac:dyDescent="0.2">
      <c r="A32" s="108" t="s">
        <v>107</v>
      </c>
      <c r="B32" s="108" t="s">
        <v>121</v>
      </c>
      <c r="C32" s="109" t="s">
        <v>364</v>
      </c>
      <c r="D32" s="113" t="s">
        <v>189</v>
      </c>
      <c r="E32" s="111">
        <f>IF(ISBLANK(D32),"",IFERROR(VLOOKUP(D32,[1]REgaReportesMultiples!$A$2:$M$350,6,FALSE),""))</f>
        <v>1749781.77</v>
      </c>
      <c r="F32" s="111">
        <f>IF(ISBLANK(D32),"",IFERROR(VLOOKUP(D32,[1]REgaReportesMultiples!$A$2:$M$350,9,FALSE),""))</f>
        <v>1692633.26</v>
      </c>
      <c r="G32" s="112">
        <f>IF(ISBLANK(D32),"",IFERROR(VLOOKUP(D32,[2]REgaReportesMultiples!$A$2:$M$350,6,FALSE),""))</f>
        <v>1142778.8</v>
      </c>
      <c r="H32" s="112">
        <f>IF(ISBLANK(D32),"",IFERROR(VLOOKUP(D32,[2]REgaReportesMultiples!$A$2:$M$350,9,FALSE),""))</f>
        <v>1142778.8</v>
      </c>
      <c r="I32" s="112">
        <f>IF(ISBLANK(D32),"",IF(ISERROR(VLOOKUP(D32,[3]REgaReportesMultiples!$A$2:$M$350,4,FALSE)),"",VLOOKUP(D32,[3]REgaReportesMultiples!$A$2:$M$350,4,FALSE)))</f>
        <v>1030000</v>
      </c>
      <c r="J32" s="112" t="s">
        <v>382</v>
      </c>
    </row>
    <row r="33" spans="1:10" ht="22.5" x14ac:dyDescent="0.2">
      <c r="A33" s="108" t="s">
        <v>107</v>
      </c>
      <c r="B33" s="108" t="s">
        <v>121</v>
      </c>
      <c r="C33" s="109" t="s">
        <v>364</v>
      </c>
      <c r="D33" s="113" t="s">
        <v>190</v>
      </c>
      <c r="E33" s="111">
        <f>IF(ISBLANK(D33),"",IFERROR(VLOOKUP(D33,[1]REgaReportesMultiples!$A$2:$M$350,6,FALSE),""))</f>
        <v>8401561.0899999999</v>
      </c>
      <c r="F33" s="111">
        <f>IF(ISBLANK(D33),"",IFERROR(VLOOKUP(D33,[1]REgaReportesMultiples!$A$2:$M$350,9,FALSE),""))</f>
        <v>8401561.0800000001</v>
      </c>
      <c r="G33" s="112">
        <f>IF(ISBLANK(D33),"",IFERROR(VLOOKUP(D33,[2]REgaReportesMultiples!$A$2:$M$350,6,FALSE),""))</f>
        <v>124460.3</v>
      </c>
      <c r="H33" s="112">
        <f>IF(ISBLANK(D33),"",IFERROR(VLOOKUP(D33,[2]REgaReportesMultiples!$A$2:$M$350,9,FALSE),""))</f>
        <v>124460.3</v>
      </c>
      <c r="I33" s="112">
        <f>IF(ISBLANK(D33),"",IF(ISERROR(VLOOKUP(D33,[3]REgaReportesMultiples!$A$2:$M$350,4,FALSE)),"",VLOOKUP(D33,[3]REgaReportesMultiples!$A$2:$M$350,4,FALSE)))</f>
        <v>900000</v>
      </c>
      <c r="J33" s="112" t="s">
        <v>382</v>
      </c>
    </row>
    <row r="34" spans="1:10" ht="22.5" x14ac:dyDescent="0.2">
      <c r="A34" s="108" t="s">
        <v>107</v>
      </c>
      <c r="B34" s="108" t="s">
        <v>121</v>
      </c>
      <c r="C34" s="109" t="s">
        <v>364</v>
      </c>
      <c r="D34" s="113" t="s">
        <v>191</v>
      </c>
      <c r="E34" s="111">
        <f>IF(ISBLANK(D34),"",IFERROR(VLOOKUP(D34,[1]REgaReportesMultiples!$A$2:$M$350,6,FALSE),""))</f>
        <v>5798304.1100000003</v>
      </c>
      <c r="F34" s="111">
        <f>IF(ISBLANK(D34),"",IFERROR(VLOOKUP(D34,[1]REgaReportesMultiples!$A$2:$M$350,9,FALSE),""))</f>
        <v>5798304.1100000003</v>
      </c>
      <c r="G34" s="112">
        <f>IF(ISBLANK(D34),"",IFERROR(VLOOKUP(D34,[2]REgaReportesMultiples!$A$2:$M$350,6,FALSE),""))</f>
        <v>0</v>
      </c>
      <c r="H34" s="112">
        <f>IF(ISBLANK(D34),"",IFERROR(VLOOKUP(D34,[2]REgaReportesMultiples!$A$2:$M$350,9,FALSE),""))</f>
        <v>0</v>
      </c>
      <c r="I34" s="112">
        <f>IF(ISBLANK(D34),"",IF(ISERROR(VLOOKUP(D34,[3]REgaReportesMultiples!$A$2:$M$350,4,FALSE)),"",VLOOKUP(D34,[3]REgaReportesMultiples!$A$2:$M$350,4,FALSE)))</f>
        <v>1000</v>
      </c>
      <c r="J34" s="112" t="s">
        <v>382</v>
      </c>
    </row>
    <row r="35" spans="1:10" ht="22.5" x14ac:dyDescent="0.2">
      <c r="A35" s="108" t="s">
        <v>107</v>
      </c>
      <c r="B35" s="108" t="s">
        <v>121</v>
      </c>
      <c r="C35" s="109" t="s">
        <v>364</v>
      </c>
      <c r="D35" s="113" t="s">
        <v>192</v>
      </c>
      <c r="E35" s="111">
        <f>IF(ISBLANK(D35),"",IFERROR(VLOOKUP(D35,[1]REgaReportesMultiples!$A$2:$M$350,6,FALSE),""))</f>
        <v>102576.62</v>
      </c>
      <c r="F35" s="111">
        <f>IF(ISBLANK(D35),"",IFERROR(VLOOKUP(D35,[1]REgaReportesMultiples!$A$2:$M$350,9,FALSE),""))</f>
        <v>102576.62</v>
      </c>
      <c r="G35" s="112">
        <f>IF(ISBLANK(D35),"",IFERROR(VLOOKUP(D35,[2]REgaReportesMultiples!$A$2:$M$350,6,FALSE),""))</f>
        <v>479602</v>
      </c>
      <c r="H35" s="112">
        <f>IF(ISBLANK(D35),"",IFERROR(VLOOKUP(D35,[2]REgaReportesMultiples!$A$2:$M$350,9,FALSE),""))</f>
        <v>479602</v>
      </c>
      <c r="I35" s="112">
        <f>IF(ISBLANK(D35),"",IF(ISERROR(VLOOKUP(D35,[3]REgaReportesMultiples!$A$2:$M$350,4,FALSE)),"",VLOOKUP(D35,[3]REgaReportesMultiples!$A$2:$M$350,4,FALSE)))</f>
        <v>1400000</v>
      </c>
      <c r="J35" s="112" t="s">
        <v>382</v>
      </c>
    </row>
    <row r="36" spans="1:10" ht="22.5" x14ac:dyDescent="0.2">
      <c r="A36" s="108" t="s">
        <v>107</v>
      </c>
      <c r="B36" s="108" t="s">
        <v>121</v>
      </c>
      <c r="C36" s="109" t="s">
        <v>364</v>
      </c>
      <c r="D36" s="113" t="s">
        <v>193</v>
      </c>
      <c r="E36" s="111">
        <f>IF(ISBLANK(D36),"",IFERROR(VLOOKUP(D36,[1]REgaReportesMultiples!$A$2:$M$350,6,FALSE),""))</f>
        <v>4474461.3099999996</v>
      </c>
      <c r="F36" s="111">
        <f>IF(ISBLANK(D36),"",IFERROR(VLOOKUP(D36,[1]REgaReportesMultiples!$A$2:$M$350,9,FALSE),""))</f>
        <v>4474461.3099999996</v>
      </c>
      <c r="G36" s="112">
        <f>IF(ISBLANK(D36),"",IFERROR(VLOOKUP(D36,[2]REgaReportesMultiples!$A$2:$M$350,6,FALSE),""))</f>
        <v>314698.2</v>
      </c>
      <c r="H36" s="112">
        <f>IF(ISBLANK(D36),"",IFERROR(VLOOKUP(D36,[2]REgaReportesMultiples!$A$2:$M$350,9,FALSE),""))</f>
        <v>314698.2</v>
      </c>
      <c r="I36" s="112">
        <f>IF(ISBLANK(D36),"",IF(ISERROR(VLOOKUP(D36,[3]REgaReportesMultiples!$A$2:$M$350,4,FALSE)),"",VLOOKUP(D36,[3]REgaReportesMultiples!$A$2:$M$350,4,FALSE)))</f>
        <v>400000</v>
      </c>
      <c r="J36" s="112" t="s">
        <v>382</v>
      </c>
    </row>
    <row r="37" spans="1:10" ht="22.5" x14ac:dyDescent="0.2">
      <c r="A37" s="108" t="s">
        <v>107</v>
      </c>
      <c r="B37" s="108" t="s">
        <v>121</v>
      </c>
      <c r="C37" s="109" t="s">
        <v>364</v>
      </c>
      <c r="D37" s="113" t="s">
        <v>194</v>
      </c>
      <c r="E37" s="111">
        <f>IF(ISBLANK(D37),"",IFERROR(VLOOKUP(D37,[1]REgaReportesMultiples!$A$2:$M$350,6,FALSE),""))</f>
        <v>1675510.48</v>
      </c>
      <c r="F37" s="111">
        <f>IF(ISBLANK(D37),"",IFERROR(VLOOKUP(D37,[1]REgaReportesMultiples!$A$2:$M$350,9,FALSE),""))</f>
        <v>1642581.07</v>
      </c>
      <c r="G37" s="112">
        <f>IF(ISBLANK(D37),"",IFERROR(VLOOKUP(D37,[2]REgaReportesMultiples!$A$2:$M$350,6,FALSE),""))</f>
        <v>636135.26</v>
      </c>
      <c r="H37" s="112">
        <f>IF(ISBLANK(D37),"",IFERROR(VLOOKUP(D37,[2]REgaReportesMultiples!$A$2:$M$350,9,FALSE),""))</f>
        <v>634234.38</v>
      </c>
      <c r="I37" s="112">
        <f>IF(ISBLANK(D37),"",IF(ISERROR(VLOOKUP(D37,[3]REgaReportesMultiples!$A$2:$M$350,4,FALSE)),"",VLOOKUP(D37,[3]REgaReportesMultiples!$A$2:$M$350,4,FALSE)))</f>
        <v>580000</v>
      </c>
      <c r="J37" s="112" t="s">
        <v>382</v>
      </c>
    </row>
    <row r="38" spans="1:10" ht="22.5" x14ac:dyDescent="0.2">
      <c r="A38" s="108" t="s">
        <v>107</v>
      </c>
      <c r="B38" s="108" t="s">
        <v>121</v>
      </c>
      <c r="C38" s="109" t="s">
        <v>364</v>
      </c>
      <c r="D38" s="113" t="s">
        <v>195</v>
      </c>
      <c r="E38" s="111">
        <f>IF(ISBLANK(D38),"",IFERROR(VLOOKUP(D38,[1]REgaReportesMultiples!$A$2:$M$350,6,FALSE),""))</f>
        <v>7593280.9800000004</v>
      </c>
      <c r="F38" s="111">
        <f>IF(ISBLANK(D38),"",IFERROR(VLOOKUP(D38,[1]REgaReportesMultiples!$A$2:$M$350,9,FALSE),""))</f>
        <v>7593280.9800000004</v>
      </c>
      <c r="G38" s="112">
        <f>IF(ISBLANK(D38),"",IFERROR(VLOOKUP(D38,[2]REgaReportesMultiples!$A$2:$M$350,6,FALSE),""))</f>
        <v>786544</v>
      </c>
      <c r="H38" s="112">
        <f>IF(ISBLANK(D38),"",IFERROR(VLOOKUP(D38,[2]REgaReportesMultiples!$A$2:$M$350,9,FALSE),""))</f>
        <v>754639.82</v>
      </c>
      <c r="I38" s="112">
        <f>IF(ISBLANK(D38),"",IF(ISERROR(VLOOKUP(D38,[3]REgaReportesMultiples!$A$2:$M$350,4,FALSE)),"",VLOOKUP(D38,[3]REgaReportesMultiples!$A$2:$M$350,4,FALSE)))</f>
        <v>3000</v>
      </c>
      <c r="J38" s="112" t="s">
        <v>382</v>
      </c>
    </row>
    <row r="39" spans="1:10" ht="22.5" x14ac:dyDescent="0.2">
      <c r="A39" s="108" t="s">
        <v>107</v>
      </c>
      <c r="B39" s="108" t="s">
        <v>121</v>
      </c>
      <c r="C39" s="109" t="s">
        <v>364</v>
      </c>
      <c r="D39" s="113" t="s">
        <v>196</v>
      </c>
      <c r="E39" s="111">
        <f>IF(ISBLANK(D39),"",IFERROR(VLOOKUP(D39,[1]REgaReportesMultiples!$A$2:$M$350,6,FALSE),""))</f>
        <v>1339001.8700000001</v>
      </c>
      <c r="F39" s="111">
        <f>IF(ISBLANK(D39),"",IFERROR(VLOOKUP(D39,[1]REgaReportesMultiples!$A$2:$M$350,9,FALSE),""))</f>
        <v>1337306.54</v>
      </c>
      <c r="G39" s="112">
        <f>IF(ISBLANK(D39),"",IFERROR(VLOOKUP(D39,[2]REgaReportesMultiples!$A$2:$M$350,6,FALSE),""))</f>
        <v>0</v>
      </c>
      <c r="H39" s="112">
        <f>IF(ISBLANK(D39),"",IFERROR(VLOOKUP(D39,[2]REgaReportesMultiples!$A$2:$M$350,9,FALSE),""))</f>
        <v>0</v>
      </c>
      <c r="I39" s="112">
        <f>IF(ISBLANK(D39),"",IF(ISERROR(VLOOKUP(D39,[3]REgaReportesMultiples!$A$2:$M$350,4,FALSE)),"",VLOOKUP(D39,[3]REgaReportesMultiples!$A$2:$M$350,4,FALSE)))</f>
        <v>2000</v>
      </c>
      <c r="J39" s="112" t="s">
        <v>382</v>
      </c>
    </row>
    <row r="40" spans="1:10" ht="22.5" x14ac:dyDescent="0.2">
      <c r="A40" s="108" t="s">
        <v>107</v>
      </c>
      <c r="B40" s="108" t="s">
        <v>121</v>
      </c>
      <c r="C40" s="109" t="s">
        <v>364</v>
      </c>
      <c r="D40" s="113" t="s">
        <v>197</v>
      </c>
      <c r="E40" s="111">
        <f>IF(ISBLANK(D40),"",IFERROR(VLOOKUP(D40,[1]REgaReportesMultiples!$A$2:$M$350,6,FALSE),""))</f>
        <v>12763260.83</v>
      </c>
      <c r="F40" s="111">
        <f>IF(ISBLANK(D40),"",IFERROR(VLOOKUP(D40,[1]REgaReportesMultiples!$A$2:$M$350,9,FALSE),""))</f>
        <v>12763260.83</v>
      </c>
      <c r="G40" s="112">
        <f>IF(ISBLANK(D40),"",IFERROR(VLOOKUP(D40,[2]REgaReportesMultiples!$A$2:$M$350,6,FALSE),""))</f>
        <v>4352574.93</v>
      </c>
      <c r="H40" s="112">
        <f>IF(ISBLANK(D40),"",IFERROR(VLOOKUP(D40,[2]REgaReportesMultiples!$A$2:$M$350,9,FALSE),""))</f>
        <v>4352574.93</v>
      </c>
      <c r="I40" s="112">
        <f>IF(ISBLANK(D40),"",IF(ISERROR(VLOOKUP(D40,[3]REgaReportesMultiples!$A$2:$M$350,4,FALSE)),"",VLOOKUP(D40,[3]REgaReportesMultiples!$A$2:$M$350,4,FALSE)))</f>
        <v>3540000</v>
      </c>
      <c r="J40" s="112" t="s">
        <v>382</v>
      </c>
    </row>
    <row r="41" spans="1:10" ht="22.5" x14ac:dyDescent="0.2">
      <c r="A41" s="108" t="s">
        <v>107</v>
      </c>
      <c r="B41" s="108" t="s">
        <v>121</v>
      </c>
      <c r="C41" s="109" t="s">
        <v>364</v>
      </c>
      <c r="D41" s="113" t="s">
        <v>198</v>
      </c>
      <c r="E41" s="111">
        <f>IF(ISBLANK(D41),"",IFERROR(VLOOKUP(D41,[1]REgaReportesMultiples!$A$2:$M$350,6,FALSE),""))</f>
        <v>3877312.74</v>
      </c>
      <c r="F41" s="111">
        <f>IF(ISBLANK(D41),"",IFERROR(VLOOKUP(D41,[1]REgaReportesMultiples!$A$2:$M$350,9,FALSE),""))</f>
        <v>3827312.54</v>
      </c>
      <c r="G41" s="112">
        <f>IF(ISBLANK(D41),"",IFERROR(VLOOKUP(D41,[2]REgaReportesMultiples!$A$2:$M$350,6,FALSE),""))</f>
        <v>0</v>
      </c>
      <c r="H41" s="112">
        <f>IF(ISBLANK(D41),"",IFERROR(VLOOKUP(D41,[2]REgaReportesMultiples!$A$2:$M$350,9,FALSE),""))</f>
        <v>0</v>
      </c>
      <c r="I41" s="112">
        <f>IF(ISBLANK(D41),"",IF(ISERROR(VLOOKUP(D41,[3]REgaReportesMultiples!$A$2:$M$350,4,FALSE)),"",VLOOKUP(D41,[3]REgaReportesMultiples!$A$2:$M$350,4,FALSE)))</f>
        <v>2000</v>
      </c>
      <c r="J41" s="112" t="s">
        <v>382</v>
      </c>
    </row>
    <row r="42" spans="1:10" ht="22.5" x14ac:dyDescent="0.2">
      <c r="A42" s="108" t="s">
        <v>107</v>
      </c>
      <c r="B42" s="108" t="s">
        <v>121</v>
      </c>
      <c r="C42" s="109" t="s">
        <v>364</v>
      </c>
      <c r="D42" s="113" t="s">
        <v>199</v>
      </c>
      <c r="E42" s="111">
        <f>IF(ISBLANK(D42),"",IFERROR(VLOOKUP(D42,[1]REgaReportesMultiples!$A$2:$M$350,6,FALSE),""))</f>
        <v>3438088.49</v>
      </c>
      <c r="F42" s="111">
        <f>IF(ISBLANK(D42),"",IFERROR(VLOOKUP(D42,[1]REgaReportesMultiples!$A$2:$M$350,9,FALSE),""))</f>
        <v>3408087.88</v>
      </c>
      <c r="G42" s="112">
        <f>IF(ISBLANK(D42),"",IFERROR(VLOOKUP(D42,[2]REgaReportesMultiples!$A$2:$M$350,6,FALSE),""))</f>
        <v>747490.77</v>
      </c>
      <c r="H42" s="112">
        <f>IF(ISBLANK(D42),"",IFERROR(VLOOKUP(D42,[2]REgaReportesMultiples!$A$2:$M$350,9,FALSE),""))</f>
        <v>747292.67</v>
      </c>
      <c r="I42" s="112">
        <f>IF(ISBLANK(D42),"",IF(ISERROR(VLOOKUP(D42,[3]REgaReportesMultiples!$A$2:$M$350,4,FALSE)),"",VLOOKUP(D42,[3]REgaReportesMultiples!$A$2:$M$350,4,FALSE)))</f>
        <v>500000</v>
      </c>
      <c r="J42" s="112" t="s">
        <v>382</v>
      </c>
    </row>
    <row r="43" spans="1:10" ht="22.5" x14ac:dyDescent="0.2">
      <c r="A43" s="108" t="s">
        <v>107</v>
      </c>
      <c r="B43" s="108" t="s">
        <v>121</v>
      </c>
      <c r="C43" s="109" t="s">
        <v>364</v>
      </c>
      <c r="D43" s="113" t="s">
        <v>200</v>
      </c>
      <c r="E43" s="111">
        <f>IF(ISBLANK(D43),"",IFERROR(VLOOKUP(D43,[1]REgaReportesMultiples!$A$2:$M$350,6,FALSE),""))</f>
        <v>376418</v>
      </c>
      <c r="F43" s="111">
        <f>IF(ISBLANK(D43),"",IFERROR(VLOOKUP(D43,[1]REgaReportesMultiples!$A$2:$M$350,9,FALSE),""))</f>
        <v>376418</v>
      </c>
      <c r="G43" s="112">
        <f>IF(ISBLANK(D43),"",IFERROR(VLOOKUP(D43,[2]REgaReportesMultiples!$A$2:$M$350,6,FALSE),""))</f>
        <v>564627</v>
      </c>
      <c r="H43" s="112">
        <f>IF(ISBLANK(D43),"",IFERROR(VLOOKUP(D43,[2]REgaReportesMultiples!$A$2:$M$350,9,FALSE),""))</f>
        <v>564626.5</v>
      </c>
      <c r="I43" s="112">
        <f>IF(ISBLANK(D43),"",IF(ISERROR(VLOOKUP(D43,[3]REgaReportesMultiples!$A$2:$M$350,4,FALSE)),"",VLOOKUP(D43,[3]REgaReportesMultiples!$A$2:$M$350,4,FALSE)))</f>
        <v>941045</v>
      </c>
      <c r="J43" s="112" t="s">
        <v>382</v>
      </c>
    </row>
    <row r="44" spans="1:10" ht="22.5" x14ac:dyDescent="0.2">
      <c r="A44" s="108" t="s">
        <v>107</v>
      </c>
      <c r="B44" s="108" t="s">
        <v>121</v>
      </c>
      <c r="C44" s="109" t="s">
        <v>364</v>
      </c>
      <c r="D44" s="113" t="s">
        <v>201</v>
      </c>
      <c r="E44" s="111">
        <f>IF(ISBLANK(D44),"",IFERROR(VLOOKUP(D44,[1]REgaReportesMultiples!$A$2:$M$350,6,FALSE),""))</f>
        <v>300000</v>
      </c>
      <c r="F44" s="111">
        <f>IF(ISBLANK(D44),"",IFERROR(VLOOKUP(D44,[1]REgaReportesMultiples!$A$2:$M$350,9,FALSE),""))</f>
        <v>0</v>
      </c>
      <c r="G44" s="112">
        <f>IF(ISBLANK(D44),"",IFERROR(VLOOKUP(D44,[2]REgaReportesMultiples!$A$2:$M$350,6,FALSE),""))</f>
        <v>0</v>
      </c>
      <c r="H44" s="112">
        <f>IF(ISBLANK(D44),"",IFERROR(VLOOKUP(D44,[2]REgaReportesMultiples!$A$2:$M$350,9,FALSE),""))</f>
        <v>0</v>
      </c>
      <c r="I44" s="112">
        <f>IF(ISBLANK(D44),"",IF(ISERROR(VLOOKUP(D44,[3]REgaReportesMultiples!$A$2:$M$350,4,FALSE)),"",VLOOKUP(D44,[3]REgaReportesMultiples!$A$2:$M$350,4,FALSE)))</f>
        <v>1000</v>
      </c>
      <c r="J44" s="112" t="s">
        <v>382</v>
      </c>
    </row>
    <row r="45" spans="1:10" ht="22.5" x14ac:dyDescent="0.2">
      <c r="A45" s="108" t="s">
        <v>107</v>
      </c>
      <c r="B45" s="108" t="s">
        <v>121</v>
      </c>
      <c r="C45" s="109" t="s">
        <v>364</v>
      </c>
      <c r="D45" s="113" t="s">
        <v>202</v>
      </c>
      <c r="E45" s="111">
        <f>IF(ISBLANK(D45),"",IFERROR(VLOOKUP(D45,[1]REgaReportesMultiples!$A$2:$M$350,6,FALSE),""))</f>
        <v>8347326.4199999999</v>
      </c>
      <c r="F45" s="111">
        <f>IF(ISBLANK(D45),"",IFERROR(VLOOKUP(D45,[1]REgaReportesMultiples!$A$2:$M$350,9,FALSE),""))</f>
        <v>8347326.4199999999</v>
      </c>
      <c r="G45" s="112">
        <f>IF(ISBLANK(D45),"",IFERROR(VLOOKUP(D45,[2]REgaReportesMultiples!$A$2:$M$350,6,FALSE),""))</f>
        <v>1369476.22</v>
      </c>
      <c r="H45" s="112">
        <f>IF(ISBLANK(D45),"",IFERROR(VLOOKUP(D45,[2]REgaReportesMultiples!$A$2:$M$350,9,FALSE),""))</f>
        <v>1362961.55</v>
      </c>
      <c r="I45" s="112">
        <f>IF(ISBLANK(D45),"",IF(ISERROR(VLOOKUP(D45,[3]REgaReportesMultiples!$A$2:$M$350,4,FALSE)),"",VLOOKUP(D45,[3]REgaReportesMultiples!$A$2:$M$350,4,FALSE)))</f>
        <v>1450000</v>
      </c>
      <c r="J45" s="112" t="s">
        <v>382</v>
      </c>
    </row>
    <row r="46" spans="1:10" ht="22.5" x14ac:dyDescent="0.2">
      <c r="A46" s="108" t="s">
        <v>107</v>
      </c>
      <c r="B46" s="108" t="s">
        <v>121</v>
      </c>
      <c r="C46" s="109" t="s">
        <v>364</v>
      </c>
      <c r="D46" s="113" t="s">
        <v>203</v>
      </c>
      <c r="E46" s="111">
        <f>IF(ISBLANK(D46),"",IFERROR(VLOOKUP(D46,[1]REgaReportesMultiples!$A$2:$M$350,6,FALSE),""))</f>
        <v>6337145.2699999996</v>
      </c>
      <c r="F46" s="111">
        <f>IF(ISBLANK(D46),"",IFERROR(VLOOKUP(D46,[1]REgaReportesMultiples!$A$2:$M$350,9,FALSE),""))</f>
        <v>5869580.2699999996</v>
      </c>
      <c r="G46" s="112">
        <f>IF(ISBLANK(D46),"",IFERROR(VLOOKUP(D46,[2]REgaReportesMultiples!$A$2:$M$350,6,FALSE),""))</f>
        <v>100000</v>
      </c>
      <c r="H46" s="112">
        <f>IF(ISBLANK(D46),"",IFERROR(VLOOKUP(D46,[2]REgaReportesMultiples!$A$2:$M$350,9,FALSE),""))</f>
        <v>0</v>
      </c>
      <c r="I46" s="112">
        <f>IF(ISBLANK(D46),"",IF(ISERROR(VLOOKUP(D46,[3]REgaReportesMultiples!$A$2:$M$350,4,FALSE)),"",VLOOKUP(D46,[3]REgaReportesMultiples!$A$2:$M$350,4,FALSE)))</f>
        <v>2000</v>
      </c>
      <c r="J46" s="112" t="s">
        <v>382</v>
      </c>
    </row>
    <row r="47" spans="1:10" ht="22.5" x14ac:dyDescent="0.2">
      <c r="A47" s="108" t="s">
        <v>107</v>
      </c>
      <c r="B47" s="108" t="s">
        <v>121</v>
      </c>
      <c r="C47" s="109" t="s">
        <v>364</v>
      </c>
      <c r="D47" s="113" t="s">
        <v>204</v>
      </c>
      <c r="E47" s="111">
        <f>IF(ISBLANK(D47),"",IFERROR(VLOOKUP(D47,[1]REgaReportesMultiples!$A$2:$M$350,6,FALSE),""))</f>
        <v>49737.2</v>
      </c>
      <c r="F47" s="111">
        <f>IF(ISBLANK(D47),"",IFERROR(VLOOKUP(D47,[1]REgaReportesMultiples!$A$2:$M$350,9,FALSE),""))</f>
        <v>49737.2</v>
      </c>
      <c r="G47" s="112">
        <f>IF(ISBLANK(D47),"",IFERROR(VLOOKUP(D47,[2]REgaReportesMultiples!$A$2:$M$350,6,FALSE),""))</f>
        <v>0</v>
      </c>
      <c r="H47" s="112">
        <f>IF(ISBLANK(D47),"",IFERROR(VLOOKUP(D47,[2]REgaReportesMultiples!$A$2:$M$350,9,FALSE),""))</f>
        <v>0</v>
      </c>
      <c r="I47" s="112">
        <f>IF(ISBLANK(D47),"",IF(ISERROR(VLOOKUP(D47,[3]REgaReportesMultiples!$A$2:$M$350,4,FALSE)),"",VLOOKUP(D47,[3]REgaReportesMultiples!$A$2:$M$350,4,FALSE)))</f>
        <v>42009</v>
      </c>
      <c r="J47" s="112" t="s">
        <v>382</v>
      </c>
    </row>
    <row r="48" spans="1:10" ht="22.5" x14ac:dyDescent="0.2">
      <c r="A48" s="108" t="s">
        <v>107</v>
      </c>
      <c r="B48" s="108" t="s">
        <v>121</v>
      </c>
      <c r="C48" s="109" t="s">
        <v>364</v>
      </c>
      <c r="D48" s="113" t="s">
        <v>205</v>
      </c>
      <c r="E48" s="111">
        <f>IF(ISBLANK(D48),"",IFERROR(VLOOKUP(D48,[1]REgaReportesMultiples!$A$2:$M$350,6,FALSE),""))</f>
        <v>3130940.15</v>
      </c>
      <c r="F48" s="111">
        <f>IF(ISBLANK(D48),"",IFERROR(VLOOKUP(D48,[1]REgaReportesMultiples!$A$2:$M$350,9,FALSE),""))</f>
        <v>2162919.27</v>
      </c>
      <c r="G48" s="112">
        <f>IF(ISBLANK(D48),"",IFERROR(VLOOKUP(D48,[2]REgaReportesMultiples!$A$2:$M$350,6,FALSE),""))</f>
        <v>1774512.84</v>
      </c>
      <c r="H48" s="112">
        <f>IF(ISBLANK(D48),"",IFERROR(VLOOKUP(D48,[2]REgaReportesMultiples!$A$2:$M$350,9,FALSE),""))</f>
        <v>1774512.84</v>
      </c>
      <c r="I48" s="112">
        <f>IF(ISBLANK(D48),"",IF(ISERROR(VLOOKUP(D48,[3]REgaReportesMultiples!$A$2:$M$350,4,FALSE)),"",VLOOKUP(D48,[3]REgaReportesMultiples!$A$2:$M$350,4,FALSE)))</f>
        <v>2656738</v>
      </c>
      <c r="J48" s="112" t="s">
        <v>382</v>
      </c>
    </row>
    <row r="49" spans="1:10" ht="22.5" x14ac:dyDescent="0.2">
      <c r="A49" s="108" t="s">
        <v>107</v>
      </c>
      <c r="B49" s="108" t="s">
        <v>121</v>
      </c>
      <c r="C49" s="109" t="s">
        <v>364</v>
      </c>
      <c r="D49" s="113" t="s">
        <v>206</v>
      </c>
      <c r="E49" s="111">
        <f>IF(ISBLANK(D49),"",IFERROR(VLOOKUP(D49,[1]REgaReportesMultiples!$A$2:$M$350,6,FALSE),""))</f>
        <v>167430.01</v>
      </c>
      <c r="F49" s="111">
        <f>IF(ISBLANK(D49),"",IFERROR(VLOOKUP(D49,[1]REgaReportesMultiples!$A$2:$M$350,9,FALSE),""))</f>
        <v>167430.01</v>
      </c>
      <c r="G49" s="112">
        <f>IF(ISBLANK(D49),"",IFERROR(VLOOKUP(D49,[2]REgaReportesMultiples!$A$2:$M$350,6,FALSE),""))</f>
        <v>0</v>
      </c>
      <c r="H49" s="112">
        <f>IF(ISBLANK(D49),"",IFERROR(VLOOKUP(D49,[2]REgaReportesMultiples!$A$2:$M$350,9,FALSE),""))</f>
        <v>0</v>
      </c>
      <c r="I49" s="112">
        <f>IF(ISBLANK(D49),"",IF(ISERROR(VLOOKUP(D49,[3]REgaReportesMultiples!$A$2:$M$350,4,FALSE)),"",VLOOKUP(D49,[3]REgaReportesMultiples!$A$2:$M$350,4,FALSE)))</f>
        <v>200000</v>
      </c>
      <c r="J49" s="112" t="s">
        <v>382</v>
      </c>
    </row>
    <row r="50" spans="1:10" ht="22.5" x14ac:dyDescent="0.2">
      <c r="A50" s="108" t="s">
        <v>107</v>
      </c>
      <c r="B50" s="108" t="s">
        <v>121</v>
      </c>
      <c r="C50" s="109" t="s">
        <v>364</v>
      </c>
      <c r="D50" s="113" t="s">
        <v>207</v>
      </c>
      <c r="E50" s="111">
        <f>IF(ISBLANK(D50),"",IFERROR(VLOOKUP(D50,[1]REgaReportesMultiples!$A$2:$M$350,6,FALSE),""))</f>
        <v>5869749.5700000003</v>
      </c>
      <c r="F50" s="111">
        <f>IF(ISBLANK(D50),"",IFERROR(VLOOKUP(D50,[1]REgaReportesMultiples!$A$2:$M$350,9,FALSE),""))</f>
        <v>5869749.5700000003</v>
      </c>
      <c r="G50" s="112">
        <f>IF(ISBLANK(D50),"",IFERROR(VLOOKUP(D50,[2]REgaReportesMultiples!$A$2:$M$350,6,FALSE),""))</f>
        <v>311810.31</v>
      </c>
      <c r="H50" s="112">
        <f>IF(ISBLANK(D50),"",IFERROR(VLOOKUP(D50,[2]REgaReportesMultiples!$A$2:$M$350,9,FALSE),""))</f>
        <v>311810.31</v>
      </c>
      <c r="I50" s="112">
        <f>IF(ISBLANK(D50),"",IF(ISERROR(VLOOKUP(D50,[3]REgaReportesMultiples!$A$2:$M$350,4,FALSE)),"",VLOOKUP(D50,[3]REgaReportesMultiples!$A$2:$M$350,4,FALSE)))</f>
        <v>830000</v>
      </c>
      <c r="J50" s="112" t="s">
        <v>382</v>
      </c>
    </row>
    <row r="51" spans="1:10" ht="22.5" x14ac:dyDescent="0.2">
      <c r="A51" s="108" t="s">
        <v>107</v>
      </c>
      <c r="B51" s="108" t="s">
        <v>121</v>
      </c>
      <c r="C51" s="109" t="s">
        <v>364</v>
      </c>
      <c r="D51" s="113" t="s">
        <v>208</v>
      </c>
      <c r="E51" s="111">
        <f>IF(ISBLANK(D51),"",IFERROR(VLOOKUP(D51,[1]REgaReportesMultiples!$A$2:$M$350,6,FALSE),""))</f>
        <v>664783.42000000004</v>
      </c>
      <c r="F51" s="111">
        <f>IF(ISBLANK(D51),"",IFERROR(VLOOKUP(D51,[1]REgaReportesMultiples!$A$2:$M$350,9,FALSE),""))</f>
        <v>616112.12</v>
      </c>
      <c r="G51" s="112">
        <f>IF(ISBLANK(D51),"",IFERROR(VLOOKUP(D51,[2]REgaReportesMultiples!$A$2:$M$350,6,FALSE),""))</f>
        <v>48671.3</v>
      </c>
      <c r="H51" s="112">
        <f>IF(ISBLANK(D51),"",IFERROR(VLOOKUP(D51,[2]REgaReportesMultiples!$A$2:$M$350,9,FALSE),""))</f>
        <v>0</v>
      </c>
      <c r="I51" s="112">
        <f>IF(ISBLANK(D51),"",IF(ISERROR(VLOOKUP(D51,[3]REgaReportesMultiples!$A$2:$M$350,4,FALSE)),"",VLOOKUP(D51,[3]REgaReportesMultiples!$A$2:$M$350,4,FALSE)))</f>
        <v>48672</v>
      </c>
      <c r="J51" s="112" t="s">
        <v>382</v>
      </c>
    </row>
    <row r="52" spans="1:10" ht="22.5" x14ac:dyDescent="0.2">
      <c r="A52" s="108" t="s">
        <v>107</v>
      </c>
      <c r="B52" s="108" t="s">
        <v>121</v>
      </c>
      <c r="C52" s="109" t="s">
        <v>364</v>
      </c>
      <c r="D52" s="113" t="s">
        <v>209</v>
      </c>
      <c r="E52" s="111">
        <f>IF(ISBLANK(D52),"",IFERROR(VLOOKUP(D52,[1]REgaReportesMultiples!$A$2:$M$350,6,FALSE),""))</f>
        <v>621585.91</v>
      </c>
      <c r="F52" s="111">
        <f>IF(ISBLANK(D52),"",IFERROR(VLOOKUP(D52,[1]REgaReportesMultiples!$A$2:$M$350,9,FALSE),""))</f>
        <v>621585.91</v>
      </c>
      <c r="G52" s="112">
        <f>IF(ISBLANK(D52),"",IFERROR(VLOOKUP(D52,[2]REgaReportesMultiples!$A$2:$M$350,6,FALSE),""))</f>
        <v>0</v>
      </c>
      <c r="H52" s="112">
        <f>IF(ISBLANK(D52),"",IFERROR(VLOOKUP(D52,[2]REgaReportesMultiples!$A$2:$M$350,9,FALSE),""))</f>
        <v>0</v>
      </c>
      <c r="I52" s="112">
        <f>IF(ISBLANK(D52),"",IF(ISERROR(VLOOKUP(D52,[3]REgaReportesMultiples!$A$2:$M$350,4,FALSE)),"",VLOOKUP(D52,[3]REgaReportesMultiples!$A$2:$M$350,4,FALSE)))</f>
        <v>1000</v>
      </c>
      <c r="J52" s="112" t="s">
        <v>382</v>
      </c>
    </row>
    <row r="53" spans="1:10" ht="22.5" x14ac:dyDescent="0.2">
      <c r="A53" s="108" t="s">
        <v>107</v>
      </c>
      <c r="B53" s="108" t="s">
        <v>121</v>
      </c>
      <c r="C53" s="109" t="s">
        <v>364</v>
      </c>
      <c r="D53" s="113" t="s">
        <v>210</v>
      </c>
      <c r="E53" s="111">
        <f>IF(ISBLANK(D53),"",IFERROR(VLOOKUP(D53,[1]REgaReportesMultiples!$A$2:$M$350,6,FALSE),""))</f>
        <v>14870893.199999999</v>
      </c>
      <c r="F53" s="111">
        <f>IF(ISBLANK(D53),"",IFERROR(VLOOKUP(D53,[1]REgaReportesMultiples!$A$2:$M$350,9,FALSE),""))</f>
        <v>14870892.9</v>
      </c>
      <c r="G53" s="112">
        <f>IF(ISBLANK(D53),"",IFERROR(VLOOKUP(D53,[2]REgaReportesMultiples!$A$2:$M$350,6,FALSE),""))</f>
        <v>0</v>
      </c>
      <c r="H53" s="112">
        <f>IF(ISBLANK(D53),"",IFERROR(VLOOKUP(D53,[2]REgaReportesMultiples!$A$2:$M$350,9,FALSE),""))</f>
        <v>0</v>
      </c>
      <c r="I53" s="112">
        <f>IF(ISBLANK(D53),"",IF(ISERROR(VLOOKUP(D53,[3]REgaReportesMultiples!$A$2:$M$350,4,FALSE)),"",VLOOKUP(D53,[3]REgaReportesMultiples!$A$2:$M$350,4,FALSE)))</f>
        <v>1000</v>
      </c>
      <c r="J53" s="112" t="s">
        <v>382</v>
      </c>
    </row>
    <row r="54" spans="1:10" ht="22.5" x14ac:dyDescent="0.2">
      <c r="A54" s="108" t="s">
        <v>107</v>
      </c>
      <c r="B54" s="108" t="s">
        <v>121</v>
      </c>
      <c r="C54" s="109" t="s">
        <v>364</v>
      </c>
      <c r="D54" s="113" t="s">
        <v>211</v>
      </c>
      <c r="E54" s="111">
        <f>IF(ISBLANK(D54),"",IFERROR(VLOOKUP(D54,[1]REgaReportesMultiples!$A$2:$M$350,6,FALSE),""))</f>
        <v>1821348.1</v>
      </c>
      <c r="F54" s="111">
        <f>IF(ISBLANK(D54),"",IFERROR(VLOOKUP(D54,[1]REgaReportesMultiples!$A$2:$M$350,9,FALSE),""))</f>
        <v>1606715.14</v>
      </c>
      <c r="G54" s="112">
        <f>IF(ISBLANK(D54),"",IFERROR(VLOOKUP(D54,[2]REgaReportesMultiples!$A$2:$M$350,6,FALSE),""))</f>
        <v>1823721</v>
      </c>
      <c r="H54" s="112">
        <f>IF(ISBLANK(D54),"",IFERROR(VLOOKUP(D54,[2]REgaReportesMultiples!$A$2:$M$350,9,FALSE),""))</f>
        <v>1797965.9</v>
      </c>
      <c r="I54" s="112">
        <f>IF(ISBLANK(D54),"",IF(ISERROR(VLOOKUP(D54,[3]REgaReportesMultiples!$A$2:$M$350,4,FALSE)),"",VLOOKUP(D54,[3]REgaReportesMultiples!$A$2:$M$350,4,FALSE)))</f>
        <v>1891537</v>
      </c>
      <c r="J54" s="112" t="s">
        <v>382</v>
      </c>
    </row>
    <row r="55" spans="1:10" ht="22.5" x14ac:dyDescent="0.2">
      <c r="A55" s="108" t="s">
        <v>107</v>
      </c>
      <c r="B55" s="108" t="s">
        <v>121</v>
      </c>
      <c r="C55" s="109" t="s">
        <v>364</v>
      </c>
      <c r="D55" s="113" t="s">
        <v>212</v>
      </c>
      <c r="E55" s="111">
        <f>IF(ISBLANK(D55),"",IFERROR(VLOOKUP(D55,[1]REgaReportesMultiples!$A$2:$M$350,6,FALSE),""))</f>
        <v>5820108.9800000004</v>
      </c>
      <c r="F55" s="111">
        <f>IF(ISBLANK(D55),"",IFERROR(VLOOKUP(D55,[1]REgaReportesMultiples!$A$2:$M$350,9,FALSE),""))</f>
        <v>5820108.9800000004</v>
      </c>
      <c r="G55" s="112">
        <f>IF(ISBLANK(D55),"",IFERROR(VLOOKUP(D55,[2]REgaReportesMultiples!$A$2:$M$350,6,FALSE),""))</f>
        <v>0</v>
      </c>
      <c r="H55" s="112">
        <f>IF(ISBLANK(D55),"",IFERROR(VLOOKUP(D55,[2]REgaReportesMultiples!$A$2:$M$350,9,FALSE),""))</f>
        <v>0</v>
      </c>
      <c r="I55" s="112">
        <f>IF(ISBLANK(D55),"",IF(ISERROR(VLOOKUP(D55,[3]REgaReportesMultiples!$A$2:$M$350,4,FALSE)),"",VLOOKUP(D55,[3]REgaReportesMultiples!$A$2:$M$350,4,FALSE)))</f>
        <v>3000</v>
      </c>
      <c r="J55" s="112" t="s">
        <v>382</v>
      </c>
    </row>
    <row r="56" spans="1:10" ht="22.5" x14ac:dyDescent="0.2">
      <c r="A56" s="108" t="s">
        <v>107</v>
      </c>
      <c r="B56" s="108" t="s">
        <v>121</v>
      </c>
      <c r="C56" s="109" t="s">
        <v>364</v>
      </c>
      <c r="D56" s="113" t="s">
        <v>213</v>
      </c>
      <c r="E56" s="111">
        <f>IF(ISBLANK(D56),"",IFERROR(VLOOKUP(D56,[1]REgaReportesMultiples!$A$2:$M$350,6,FALSE),""))</f>
        <v>50000</v>
      </c>
      <c r="F56" s="111">
        <f>IF(ISBLANK(D56),"",IFERROR(VLOOKUP(D56,[1]REgaReportesMultiples!$A$2:$M$350,9,FALSE),""))</f>
        <v>0</v>
      </c>
      <c r="G56" s="112">
        <f>IF(ISBLANK(D56),"",IFERROR(VLOOKUP(D56,[2]REgaReportesMultiples!$A$2:$M$350,6,FALSE),""))</f>
        <v>1414489.87</v>
      </c>
      <c r="H56" s="112">
        <f>IF(ISBLANK(D56),"",IFERROR(VLOOKUP(D56,[2]REgaReportesMultiples!$A$2:$M$350,9,FALSE),""))</f>
        <v>1414489.87</v>
      </c>
      <c r="I56" s="112">
        <f>IF(ISBLANK(D56),"",IF(ISERROR(VLOOKUP(D56,[3]REgaReportesMultiples!$A$2:$M$350,4,FALSE)),"",VLOOKUP(D56,[3]REgaReportesMultiples!$A$2:$M$350,4,FALSE)))</f>
        <v>580000</v>
      </c>
      <c r="J56" s="112" t="s">
        <v>382</v>
      </c>
    </row>
    <row r="57" spans="1:10" ht="22.5" x14ac:dyDescent="0.2">
      <c r="A57" s="108" t="s">
        <v>107</v>
      </c>
      <c r="B57" s="108" t="s">
        <v>121</v>
      </c>
      <c r="C57" s="109" t="s">
        <v>364</v>
      </c>
      <c r="D57" s="113" t="s">
        <v>214</v>
      </c>
      <c r="E57" s="111">
        <f>IF(ISBLANK(D57),"",IFERROR(VLOOKUP(D57,[1]REgaReportesMultiples!$A$2:$M$350,6,FALSE),""))</f>
        <v>4351106.1100000003</v>
      </c>
      <c r="F57" s="111">
        <f>IF(ISBLANK(D57),"",IFERROR(VLOOKUP(D57,[1]REgaReportesMultiples!$A$2:$M$350,9,FALSE),""))</f>
        <v>4351105.92</v>
      </c>
      <c r="G57" s="112">
        <f>IF(ISBLANK(D57),"",IFERROR(VLOOKUP(D57,[2]REgaReportesMultiples!$A$2:$M$350,6,FALSE),""))</f>
        <v>0</v>
      </c>
      <c r="H57" s="112">
        <f>IF(ISBLANK(D57),"",IFERROR(VLOOKUP(D57,[2]REgaReportesMultiples!$A$2:$M$350,9,FALSE),""))</f>
        <v>0</v>
      </c>
      <c r="I57" s="112">
        <f>IF(ISBLANK(D57),"",IF(ISERROR(VLOOKUP(D57,[3]REgaReportesMultiples!$A$2:$M$350,4,FALSE)),"",VLOOKUP(D57,[3]REgaReportesMultiples!$A$2:$M$350,4,FALSE)))</f>
        <v>264536</v>
      </c>
      <c r="J57" s="112" t="s">
        <v>382</v>
      </c>
    </row>
    <row r="58" spans="1:10" ht="22.5" x14ac:dyDescent="0.2">
      <c r="A58" s="108" t="s">
        <v>107</v>
      </c>
      <c r="B58" s="108" t="s">
        <v>121</v>
      </c>
      <c r="C58" s="109" t="s">
        <v>364</v>
      </c>
      <c r="D58" s="113" t="s">
        <v>215</v>
      </c>
      <c r="E58" s="111">
        <f>IF(ISBLANK(D58),"",IFERROR(VLOOKUP(D58,[1]REgaReportesMultiples!$A$2:$M$350,6,FALSE),""))</f>
        <v>290000</v>
      </c>
      <c r="F58" s="111">
        <f>IF(ISBLANK(D58),"",IFERROR(VLOOKUP(D58,[1]REgaReportesMultiples!$A$2:$M$350,9,FALSE),""))</f>
        <v>0</v>
      </c>
      <c r="G58" s="112">
        <f>IF(ISBLANK(D58),"",IFERROR(VLOOKUP(D58,[2]REgaReportesMultiples!$A$2:$M$350,6,FALSE),""))</f>
        <v>0</v>
      </c>
      <c r="H58" s="112">
        <f>IF(ISBLANK(D58),"",IFERROR(VLOOKUP(D58,[2]REgaReportesMultiples!$A$2:$M$350,9,FALSE),""))</f>
        <v>0</v>
      </c>
      <c r="I58" s="112">
        <f>IF(ISBLANK(D58),"",IF(ISERROR(VLOOKUP(D58,[3]REgaReportesMultiples!$A$2:$M$350,4,FALSE)),"",VLOOKUP(D58,[3]REgaReportesMultiples!$A$2:$M$350,4,FALSE)))</f>
        <v>3000</v>
      </c>
      <c r="J58" s="112" t="s">
        <v>382</v>
      </c>
    </row>
    <row r="59" spans="1:10" ht="22.5" x14ac:dyDescent="0.2">
      <c r="A59" s="108" t="s">
        <v>107</v>
      </c>
      <c r="B59" s="108" t="s">
        <v>121</v>
      </c>
      <c r="C59" s="109" t="s">
        <v>364</v>
      </c>
      <c r="D59" s="113" t="s">
        <v>216</v>
      </c>
      <c r="E59" s="111">
        <f>IF(ISBLANK(D59),"",IFERROR(VLOOKUP(D59,[1]REgaReportesMultiples!$A$2:$M$350,6,FALSE),""))</f>
        <v>2351373.21</v>
      </c>
      <c r="F59" s="111">
        <f>IF(ISBLANK(D59),"",IFERROR(VLOOKUP(D59,[1]REgaReportesMultiples!$A$2:$M$350,9,FALSE),""))</f>
        <v>2205250.71</v>
      </c>
      <c r="G59" s="112">
        <f>IF(ISBLANK(D59),"",IFERROR(VLOOKUP(D59,[2]REgaReportesMultiples!$A$2:$M$350,6,FALSE),""))</f>
        <v>583078</v>
      </c>
      <c r="H59" s="112">
        <f>IF(ISBLANK(D59),"",IFERROR(VLOOKUP(D59,[2]REgaReportesMultiples!$A$2:$M$350,9,FALSE),""))</f>
        <v>446301.13</v>
      </c>
      <c r="I59" s="112">
        <f>IF(ISBLANK(D59),"",IF(ISERROR(VLOOKUP(D59,[3]REgaReportesMultiples!$A$2:$M$350,4,FALSE)),"",VLOOKUP(D59,[3]REgaReportesMultiples!$A$2:$M$350,4,FALSE)))</f>
        <v>201482</v>
      </c>
      <c r="J59" s="112" t="s">
        <v>382</v>
      </c>
    </row>
    <row r="60" spans="1:10" ht="22.5" x14ac:dyDescent="0.2">
      <c r="A60" s="108" t="s">
        <v>107</v>
      </c>
      <c r="B60" s="108" t="s">
        <v>121</v>
      </c>
      <c r="C60" s="109" t="s">
        <v>364</v>
      </c>
      <c r="D60" s="113" t="s">
        <v>217</v>
      </c>
      <c r="E60" s="111">
        <f>IF(ISBLANK(D60),"",IFERROR(VLOOKUP(D60,[1]REgaReportesMultiples!$A$2:$M$350,6,FALSE),""))</f>
        <v>998786</v>
      </c>
      <c r="F60" s="111">
        <f>IF(ISBLANK(D60),"",IFERROR(VLOOKUP(D60,[1]REgaReportesMultiples!$A$2:$M$350,9,FALSE),""))</f>
        <v>439706.54</v>
      </c>
      <c r="G60" s="112">
        <f>IF(ISBLANK(D60),"",IFERROR(VLOOKUP(D60,[2]REgaReportesMultiples!$A$2:$M$350,6,FALSE),""))</f>
        <v>3773167</v>
      </c>
      <c r="H60" s="112">
        <f>IF(ISBLANK(D60),"",IFERROR(VLOOKUP(D60,[2]REgaReportesMultiples!$A$2:$M$350,9,FALSE),""))</f>
        <v>3512302.93</v>
      </c>
      <c r="I60" s="112">
        <f>IF(ISBLANK(D60),"",IF(ISERROR(VLOOKUP(D60,[3]REgaReportesMultiples!$A$2:$M$350,4,FALSE)),"",VLOOKUP(D60,[3]REgaReportesMultiples!$A$2:$M$350,4,FALSE)))</f>
        <v>2649987</v>
      </c>
      <c r="J60" s="112" t="s">
        <v>382</v>
      </c>
    </row>
    <row r="61" spans="1:10" ht="22.5" x14ac:dyDescent="0.2">
      <c r="A61" s="108" t="s">
        <v>107</v>
      </c>
      <c r="B61" s="108" t="s">
        <v>121</v>
      </c>
      <c r="C61" s="109" t="s">
        <v>364</v>
      </c>
      <c r="D61" s="113" t="s">
        <v>218</v>
      </c>
      <c r="E61" s="111">
        <f>IF(ISBLANK(D61),"",IFERROR(VLOOKUP(D61,[1]REgaReportesMultiples!$A$2:$M$350,6,FALSE),""))</f>
        <v>2901828.78</v>
      </c>
      <c r="F61" s="111">
        <f>IF(ISBLANK(D61),"",IFERROR(VLOOKUP(D61,[1]REgaReportesMultiples!$A$2:$M$350,9,FALSE),""))</f>
        <v>2688240.75</v>
      </c>
      <c r="G61" s="112">
        <f>IF(ISBLANK(D61),"",IFERROR(VLOOKUP(D61,[2]REgaReportesMultiples!$A$2:$M$350,6,FALSE),""))</f>
        <v>1572125.79</v>
      </c>
      <c r="H61" s="112">
        <f>IF(ISBLANK(D61),"",IFERROR(VLOOKUP(D61,[2]REgaReportesMultiples!$A$2:$M$350,9,FALSE),""))</f>
        <v>1095982.6599999999</v>
      </c>
      <c r="I61" s="112">
        <f>IF(ISBLANK(D61),"",IF(ISERROR(VLOOKUP(D61,[3]REgaReportesMultiples!$A$2:$M$350,4,FALSE)),"",VLOOKUP(D61,[3]REgaReportesMultiples!$A$2:$M$350,4,FALSE)))</f>
        <v>0</v>
      </c>
      <c r="J61" s="112" t="s">
        <v>382</v>
      </c>
    </row>
    <row r="62" spans="1:10" ht="22.5" x14ac:dyDescent="0.2">
      <c r="A62" s="108" t="s">
        <v>107</v>
      </c>
      <c r="B62" s="108" t="s">
        <v>121</v>
      </c>
      <c r="C62" s="109" t="s">
        <v>364</v>
      </c>
      <c r="D62" s="113" t="s">
        <v>219</v>
      </c>
      <c r="E62" s="111">
        <f>IF(ISBLANK(D62),"",IFERROR(VLOOKUP(D62,[1]REgaReportesMultiples!$A$2:$M$350,6,FALSE),""))</f>
        <v>4678572.8099999996</v>
      </c>
      <c r="F62" s="111">
        <f>IF(ISBLANK(D62),"",IFERROR(VLOOKUP(D62,[1]REgaReportesMultiples!$A$2:$M$350,9,FALSE),""))</f>
        <v>4561829.09</v>
      </c>
      <c r="G62" s="112">
        <f>IF(ISBLANK(D62),"",IFERROR(VLOOKUP(D62,[2]REgaReportesMultiples!$A$2:$M$350,6,FALSE),""))</f>
        <v>681550.86</v>
      </c>
      <c r="H62" s="112">
        <f>IF(ISBLANK(D62),"",IFERROR(VLOOKUP(D62,[2]REgaReportesMultiples!$A$2:$M$350,9,FALSE),""))</f>
        <v>638522.26</v>
      </c>
      <c r="I62" s="112">
        <f>IF(ISBLANK(D62),"",IF(ISERROR(VLOOKUP(D62,[3]REgaReportesMultiples!$A$2:$M$350,4,FALSE)),"",VLOOKUP(D62,[3]REgaReportesMultiples!$A$2:$M$350,4,FALSE)))</f>
        <v>0</v>
      </c>
      <c r="J62" s="112" t="s">
        <v>382</v>
      </c>
    </row>
    <row r="63" spans="1:10" ht="22.5" x14ac:dyDescent="0.2">
      <c r="A63" s="108" t="s">
        <v>107</v>
      </c>
      <c r="B63" s="108" t="s">
        <v>121</v>
      </c>
      <c r="C63" s="109" t="s">
        <v>364</v>
      </c>
      <c r="D63" s="113" t="s">
        <v>220</v>
      </c>
      <c r="E63" s="111">
        <f>IF(ISBLANK(D63),"",IFERROR(VLOOKUP(D63,[1]REgaReportesMultiples!$A$2:$M$350,6,FALSE),""))</f>
        <v>1221805</v>
      </c>
      <c r="F63" s="111">
        <f>IF(ISBLANK(D63),"",IFERROR(VLOOKUP(D63,[1]REgaReportesMultiples!$A$2:$M$350,9,FALSE),""))</f>
        <v>748461.08</v>
      </c>
      <c r="G63" s="112">
        <f>IF(ISBLANK(D63),"",IFERROR(VLOOKUP(D63,[2]REgaReportesMultiples!$A$2:$M$350,6,FALSE),""))</f>
        <v>3955887.24</v>
      </c>
      <c r="H63" s="112">
        <f>IF(ISBLANK(D63),"",IFERROR(VLOOKUP(D63,[2]REgaReportesMultiples!$A$2:$M$350,9,FALSE),""))</f>
        <v>3422164.65</v>
      </c>
      <c r="I63" s="112">
        <f>IF(ISBLANK(D63),"",IF(ISERROR(VLOOKUP(D63,[3]REgaReportesMultiples!$A$2:$M$350,4,FALSE)),"",VLOOKUP(D63,[3]REgaReportesMultiples!$A$2:$M$350,4,FALSE)))</f>
        <v>5338</v>
      </c>
      <c r="J63" s="112" t="s">
        <v>382</v>
      </c>
    </row>
    <row r="64" spans="1:10" ht="22.5" x14ac:dyDescent="0.2">
      <c r="A64" s="108" t="s">
        <v>107</v>
      </c>
      <c r="B64" s="108" t="s">
        <v>121</v>
      </c>
      <c r="C64" s="109" t="s">
        <v>364</v>
      </c>
      <c r="D64" s="113" t="s">
        <v>221</v>
      </c>
      <c r="E64" s="111">
        <f>IF(ISBLANK(D64),"",IFERROR(VLOOKUP(D64,[1]REgaReportesMultiples!$A$2:$M$350,6,FALSE),""))</f>
        <v>4542435.7300000004</v>
      </c>
      <c r="F64" s="111">
        <f>IF(ISBLANK(D64),"",IFERROR(VLOOKUP(D64,[1]REgaReportesMultiples!$A$2:$M$350,9,FALSE),""))</f>
        <v>4306834.24</v>
      </c>
      <c r="G64" s="112">
        <f>IF(ISBLANK(D64),"",IFERROR(VLOOKUP(D64,[2]REgaReportesMultiples!$A$2:$M$350,6,FALSE),""))</f>
        <v>2487911.7999999998</v>
      </c>
      <c r="H64" s="112">
        <f>IF(ISBLANK(D64),"",IFERROR(VLOOKUP(D64,[2]REgaReportesMultiples!$A$2:$M$350,9,FALSE),""))</f>
        <v>2391424.38</v>
      </c>
      <c r="I64" s="112">
        <f>IF(ISBLANK(D64),"",IF(ISERROR(VLOOKUP(D64,[3]REgaReportesMultiples!$A$2:$M$350,4,FALSE)),"",VLOOKUP(D64,[3]REgaReportesMultiples!$A$2:$M$350,4,FALSE)))</f>
        <v>276912</v>
      </c>
      <c r="J64" s="112" t="s">
        <v>382</v>
      </c>
    </row>
    <row r="65" spans="1:10" ht="22.5" x14ac:dyDescent="0.2">
      <c r="A65" s="108" t="s">
        <v>107</v>
      </c>
      <c r="B65" s="108" t="s">
        <v>121</v>
      </c>
      <c r="C65" s="109" t="s">
        <v>364</v>
      </c>
      <c r="D65" s="113" t="s">
        <v>222</v>
      </c>
      <c r="E65" s="111">
        <f>IF(ISBLANK(D65),"",IFERROR(VLOOKUP(D65,[1]REgaReportesMultiples!$A$2:$M$350,6,FALSE),""))</f>
        <v>6696665.2599999998</v>
      </c>
      <c r="F65" s="111">
        <f>IF(ISBLANK(D65),"",IFERROR(VLOOKUP(D65,[1]REgaReportesMultiples!$A$2:$M$350,9,FALSE),""))</f>
        <v>5863447.7999999998</v>
      </c>
      <c r="G65" s="112">
        <f>IF(ISBLANK(D65),"",IFERROR(VLOOKUP(D65,[2]REgaReportesMultiples!$A$2:$M$350,6,FALSE),""))</f>
        <v>6262793.4000000004</v>
      </c>
      <c r="H65" s="112">
        <f>IF(ISBLANK(D65),"",IFERROR(VLOOKUP(D65,[2]REgaReportesMultiples!$A$2:$M$350,9,FALSE),""))</f>
        <v>6032958.5700000003</v>
      </c>
      <c r="I65" s="112">
        <f>IF(ISBLANK(D65),"",IF(ISERROR(VLOOKUP(D65,[3]REgaReportesMultiples!$A$2:$M$350,4,FALSE)),"",VLOOKUP(D65,[3]REgaReportesMultiples!$A$2:$M$350,4,FALSE)))</f>
        <v>176038</v>
      </c>
      <c r="J65" s="112" t="s">
        <v>382</v>
      </c>
    </row>
    <row r="66" spans="1:10" ht="22.5" x14ac:dyDescent="0.2">
      <c r="A66" s="108" t="s">
        <v>107</v>
      </c>
      <c r="B66" s="108" t="s">
        <v>121</v>
      </c>
      <c r="C66" s="109" t="s">
        <v>364</v>
      </c>
      <c r="D66" s="113" t="s">
        <v>223</v>
      </c>
      <c r="E66" s="111">
        <f>IF(ISBLANK(D66),"",IFERROR(VLOOKUP(D66,[1]REgaReportesMultiples!$A$2:$M$350,6,FALSE),""))</f>
        <v>4505916.63</v>
      </c>
      <c r="F66" s="111">
        <f>IF(ISBLANK(D66),"",IFERROR(VLOOKUP(D66,[1]REgaReportesMultiples!$A$2:$M$350,9,FALSE),""))</f>
        <v>4357051.34</v>
      </c>
      <c r="G66" s="112">
        <f>IF(ISBLANK(D66),"",IFERROR(VLOOKUP(D66,[2]REgaReportesMultiples!$A$2:$M$350,6,FALSE),""))</f>
        <v>264926.5</v>
      </c>
      <c r="H66" s="112">
        <f>IF(ISBLANK(D66),"",IFERROR(VLOOKUP(D66,[2]REgaReportesMultiples!$A$2:$M$350,9,FALSE),""))</f>
        <v>256071.9</v>
      </c>
      <c r="I66" s="112">
        <f>IF(ISBLANK(D66),"",IF(ISERROR(VLOOKUP(D66,[3]REgaReportesMultiples!$A$2:$M$350,4,FALSE)),"",VLOOKUP(D66,[3]REgaReportesMultiples!$A$2:$M$350,4,FALSE)))</f>
        <v>0</v>
      </c>
      <c r="J66" s="112" t="s">
        <v>382</v>
      </c>
    </row>
    <row r="67" spans="1:10" ht="22.5" x14ac:dyDescent="0.2">
      <c r="A67" s="108" t="s">
        <v>107</v>
      </c>
      <c r="B67" s="108" t="s">
        <v>121</v>
      </c>
      <c r="C67" s="109" t="s">
        <v>364</v>
      </c>
      <c r="D67" s="113" t="s">
        <v>224</v>
      </c>
      <c r="E67" s="111">
        <f>IF(ISBLANK(D67),"",IFERROR(VLOOKUP(D67,[1]REgaReportesMultiples!$A$2:$M$350,6,FALSE),""))</f>
        <v>2847868.9</v>
      </c>
      <c r="F67" s="111">
        <f>IF(ISBLANK(D67),"",IFERROR(VLOOKUP(D67,[1]REgaReportesMultiples!$A$2:$M$350,9,FALSE),""))</f>
        <v>2600190.34</v>
      </c>
      <c r="G67" s="112">
        <f>IF(ISBLANK(D67),"",IFERROR(VLOOKUP(D67,[2]REgaReportesMultiples!$A$2:$M$350,6,FALSE),""))</f>
        <v>246485.61</v>
      </c>
      <c r="H67" s="112">
        <f>IF(ISBLANK(D67),"",IFERROR(VLOOKUP(D67,[2]REgaReportesMultiples!$A$2:$M$350,9,FALSE),""))</f>
        <v>245539.49</v>
      </c>
      <c r="I67" s="112">
        <f>IF(ISBLANK(D67),"",IF(ISERROR(VLOOKUP(D67,[3]REgaReportesMultiples!$A$2:$M$350,4,FALSE)),"",VLOOKUP(D67,[3]REgaReportesMultiples!$A$2:$M$350,4,FALSE)))</f>
        <v>0</v>
      </c>
      <c r="J67" s="112" t="s">
        <v>382</v>
      </c>
    </row>
    <row r="68" spans="1:10" ht="22.5" x14ac:dyDescent="0.2">
      <c r="A68" s="108" t="s">
        <v>107</v>
      </c>
      <c r="B68" s="108" t="s">
        <v>121</v>
      </c>
      <c r="C68" s="109" t="s">
        <v>364</v>
      </c>
      <c r="D68" s="113" t="s">
        <v>225</v>
      </c>
      <c r="E68" s="111">
        <f>IF(ISBLANK(D68),"",IFERROR(VLOOKUP(D68,[1]REgaReportesMultiples!$A$2:$M$350,6,FALSE),""))</f>
        <v>3611482</v>
      </c>
      <c r="F68" s="111">
        <f>IF(ISBLANK(D68),"",IFERROR(VLOOKUP(D68,[1]REgaReportesMultiples!$A$2:$M$350,9,FALSE),""))</f>
        <v>3236587</v>
      </c>
      <c r="G68" s="112">
        <f>IF(ISBLANK(D68),"",IFERROR(VLOOKUP(D68,[2]REgaReportesMultiples!$A$2:$M$350,6,FALSE),""))</f>
        <v>6732580.4000000004</v>
      </c>
      <c r="H68" s="112">
        <f>IF(ISBLANK(D68),"",IFERROR(VLOOKUP(D68,[2]REgaReportesMultiples!$A$2:$M$350,9,FALSE),""))</f>
        <v>6698955.4699999997</v>
      </c>
      <c r="I68" s="112">
        <f>IF(ISBLANK(D68),"",IF(ISERROR(VLOOKUP(D68,[3]REgaReportesMultiples!$A$2:$M$350,4,FALSE)),"",VLOOKUP(D68,[3]REgaReportesMultiples!$A$2:$M$350,4,FALSE)))</f>
        <v>107370</v>
      </c>
      <c r="J68" s="112" t="s">
        <v>382</v>
      </c>
    </row>
    <row r="69" spans="1:10" ht="22.5" x14ac:dyDescent="0.2">
      <c r="A69" s="108" t="s">
        <v>107</v>
      </c>
      <c r="B69" s="108" t="s">
        <v>121</v>
      </c>
      <c r="C69" s="109" t="s">
        <v>364</v>
      </c>
      <c r="D69" s="113" t="s">
        <v>226</v>
      </c>
      <c r="E69" s="111">
        <f>IF(ISBLANK(D69),"",IFERROR(VLOOKUP(D69,[1]REgaReportesMultiples!$A$2:$M$350,6,FALSE),""))</f>
        <v>5015060.2</v>
      </c>
      <c r="F69" s="111">
        <f>IF(ISBLANK(D69),"",IFERROR(VLOOKUP(D69,[1]REgaReportesMultiples!$A$2:$M$350,9,FALSE),""))</f>
        <v>4830543.09</v>
      </c>
      <c r="G69" s="112">
        <f>IF(ISBLANK(D69),"",IFERROR(VLOOKUP(D69,[2]REgaReportesMultiples!$A$2:$M$350,6,FALSE),""))</f>
        <v>1533018.26</v>
      </c>
      <c r="H69" s="112">
        <f>IF(ISBLANK(D69),"",IFERROR(VLOOKUP(D69,[2]REgaReportesMultiples!$A$2:$M$350,9,FALSE),""))</f>
        <v>1509888.15</v>
      </c>
      <c r="I69" s="112">
        <f>IF(ISBLANK(D69),"",IF(ISERROR(VLOOKUP(D69,[3]REgaReportesMultiples!$A$2:$M$350,4,FALSE)),"",VLOOKUP(D69,[3]REgaReportesMultiples!$A$2:$M$350,4,FALSE)))</f>
        <v>104240</v>
      </c>
      <c r="J69" s="112" t="s">
        <v>382</v>
      </c>
    </row>
    <row r="70" spans="1:10" ht="22.5" x14ac:dyDescent="0.2">
      <c r="A70" s="108" t="s">
        <v>107</v>
      </c>
      <c r="B70" s="108" t="s">
        <v>121</v>
      </c>
      <c r="C70" s="109" t="s">
        <v>364</v>
      </c>
      <c r="D70" s="113" t="s">
        <v>227</v>
      </c>
      <c r="E70" s="111">
        <f>IF(ISBLANK(D70),"",IFERROR(VLOOKUP(D70,[1]REgaReportesMultiples!$A$2:$M$350,6,FALSE),""))</f>
        <v>1440502</v>
      </c>
      <c r="F70" s="111">
        <f>IF(ISBLANK(D70),"",IFERROR(VLOOKUP(D70,[1]REgaReportesMultiples!$A$2:$M$350,9,FALSE),""))</f>
        <v>1367705.71</v>
      </c>
      <c r="G70" s="112">
        <f>IF(ISBLANK(D70),"",IFERROR(VLOOKUP(D70,[2]REgaReportesMultiples!$A$2:$M$350,6,FALSE),""))</f>
        <v>185563</v>
      </c>
      <c r="H70" s="112">
        <f>IF(ISBLANK(D70),"",IFERROR(VLOOKUP(D70,[2]REgaReportesMultiples!$A$2:$M$350,9,FALSE),""))</f>
        <v>176220</v>
      </c>
      <c r="I70" s="112">
        <f>IF(ISBLANK(D70),"",IF(ISERROR(VLOOKUP(D70,[3]REgaReportesMultiples!$A$2:$M$350,4,FALSE)),"",VLOOKUP(D70,[3]REgaReportesMultiples!$A$2:$M$350,4,FALSE)))</f>
        <v>978</v>
      </c>
      <c r="J70" s="112" t="s">
        <v>382</v>
      </c>
    </row>
    <row r="71" spans="1:10" ht="22.5" x14ac:dyDescent="0.2">
      <c r="A71" s="108" t="s">
        <v>107</v>
      </c>
      <c r="B71" s="108" t="s">
        <v>121</v>
      </c>
      <c r="C71" s="109" t="s">
        <v>364</v>
      </c>
      <c r="D71" s="113" t="s">
        <v>228</v>
      </c>
      <c r="E71" s="111">
        <f>IF(ISBLANK(D71),"",IFERROR(VLOOKUP(D71,[1]REgaReportesMultiples!$A$2:$M$350,6,FALSE),""))</f>
        <v>2973168.04</v>
      </c>
      <c r="F71" s="111">
        <f>IF(ISBLANK(D71),"",IFERROR(VLOOKUP(D71,[1]REgaReportesMultiples!$A$2:$M$350,9,FALSE),""))</f>
        <v>2782346.98</v>
      </c>
      <c r="G71" s="112">
        <f>IF(ISBLANK(D71),"",IFERROR(VLOOKUP(D71,[2]REgaReportesMultiples!$A$2:$M$350,6,FALSE),""))</f>
        <v>1303334.71</v>
      </c>
      <c r="H71" s="112">
        <f>IF(ISBLANK(D71),"",IFERROR(VLOOKUP(D71,[2]REgaReportesMultiples!$A$2:$M$350,9,FALSE),""))</f>
        <v>951136.03</v>
      </c>
      <c r="I71" s="112">
        <f>IF(ISBLANK(D71),"",IF(ISERROR(VLOOKUP(D71,[3]REgaReportesMultiples!$A$2:$M$350,4,FALSE)),"",VLOOKUP(D71,[3]REgaReportesMultiples!$A$2:$M$350,4,FALSE)))</f>
        <v>0</v>
      </c>
      <c r="J71" s="112" t="s">
        <v>382</v>
      </c>
    </row>
    <row r="72" spans="1:10" ht="22.5" x14ac:dyDescent="0.2">
      <c r="A72" s="108" t="s">
        <v>107</v>
      </c>
      <c r="B72" s="108" t="s">
        <v>121</v>
      </c>
      <c r="C72" s="109" t="s">
        <v>364</v>
      </c>
      <c r="D72" s="113" t="s">
        <v>229</v>
      </c>
      <c r="E72" s="111">
        <f>IF(ISBLANK(D72),"",IFERROR(VLOOKUP(D72,[1]REgaReportesMultiples!$A$2:$M$350,6,FALSE),""))</f>
        <v>2819931.94</v>
      </c>
      <c r="F72" s="111">
        <f>IF(ISBLANK(D72),"",IFERROR(VLOOKUP(D72,[1]REgaReportesMultiples!$A$2:$M$350,9,FALSE),""))</f>
        <v>2460528.2999999998</v>
      </c>
      <c r="G72" s="112">
        <f>IF(ISBLANK(D72),"",IFERROR(VLOOKUP(D72,[2]REgaReportesMultiples!$A$2:$M$350,6,FALSE),""))</f>
        <v>2058970.07</v>
      </c>
      <c r="H72" s="112">
        <f>IF(ISBLANK(D72),"",IFERROR(VLOOKUP(D72,[2]REgaReportesMultiples!$A$2:$M$350,9,FALSE),""))</f>
        <v>1831242.92</v>
      </c>
      <c r="I72" s="112">
        <f>IF(ISBLANK(D72),"",IF(ISERROR(VLOOKUP(D72,[3]REgaReportesMultiples!$A$2:$M$350,4,FALSE)),"",VLOOKUP(D72,[3]REgaReportesMultiples!$A$2:$M$350,4,FALSE)))</f>
        <v>0</v>
      </c>
      <c r="J72" s="112" t="s">
        <v>382</v>
      </c>
    </row>
    <row r="73" spans="1:10" ht="22.5" x14ac:dyDescent="0.2">
      <c r="A73" s="108" t="s">
        <v>107</v>
      </c>
      <c r="B73" s="108" t="s">
        <v>121</v>
      </c>
      <c r="C73" s="109" t="s">
        <v>364</v>
      </c>
      <c r="D73" s="113" t="s">
        <v>230</v>
      </c>
      <c r="E73" s="111">
        <f>IF(ISBLANK(D73),"",IFERROR(VLOOKUP(D73,[1]REgaReportesMultiples!$A$2:$M$350,6,FALSE),""))</f>
        <v>10283660</v>
      </c>
      <c r="F73" s="111">
        <f>IF(ISBLANK(D73),"",IFERROR(VLOOKUP(D73,[1]REgaReportesMultiples!$A$2:$M$350,9,FALSE),""))</f>
        <v>9935512.8800000008</v>
      </c>
      <c r="G73" s="112">
        <f>IF(ISBLANK(D73),"",IFERROR(VLOOKUP(D73,[2]REgaReportesMultiples!$A$2:$M$350,6,FALSE),""))</f>
        <v>6916869.6500000004</v>
      </c>
      <c r="H73" s="112">
        <f>IF(ISBLANK(D73),"",IFERROR(VLOOKUP(D73,[2]REgaReportesMultiples!$A$2:$M$350,9,FALSE),""))</f>
        <v>6416714.5</v>
      </c>
      <c r="I73" s="112">
        <f>IF(ISBLANK(D73),"",IF(ISERROR(VLOOKUP(D73,[3]REgaReportesMultiples!$A$2:$M$350,4,FALSE)),"",VLOOKUP(D73,[3]REgaReportesMultiples!$A$2:$M$350,4,FALSE)))</f>
        <v>121427</v>
      </c>
      <c r="J73" s="112" t="s">
        <v>382</v>
      </c>
    </row>
    <row r="74" spans="1:10" ht="22.5" x14ac:dyDescent="0.2">
      <c r="A74" s="108" t="s">
        <v>107</v>
      </c>
      <c r="B74" s="108" t="s">
        <v>121</v>
      </c>
      <c r="C74" s="109" t="s">
        <v>364</v>
      </c>
      <c r="D74" s="113" t="s">
        <v>231</v>
      </c>
      <c r="E74" s="111">
        <f>IF(ISBLANK(D74),"",IFERROR(VLOOKUP(D74,[1]REgaReportesMultiples!$A$2:$M$350,6,FALSE),""))</f>
        <v>3965602</v>
      </c>
      <c r="F74" s="111">
        <f>IF(ISBLANK(D74),"",IFERROR(VLOOKUP(D74,[1]REgaReportesMultiples!$A$2:$M$350,9,FALSE),""))</f>
        <v>3757386.55</v>
      </c>
      <c r="G74" s="112">
        <f>IF(ISBLANK(D74),"",IFERROR(VLOOKUP(D74,[2]REgaReportesMultiples!$A$2:$M$350,6,FALSE),""))</f>
        <v>3312570.81</v>
      </c>
      <c r="H74" s="112">
        <f>IF(ISBLANK(D74),"",IFERROR(VLOOKUP(D74,[2]REgaReportesMultiples!$A$2:$M$350,9,FALSE),""))</f>
        <v>2529220.9700000002</v>
      </c>
      <c r="I74" s="112">
        <f>IF(ISBLANK(D74),"",IF(ISERROR(VLOOKUP(D74,[3]REgaReportesMultiples!$A$2:$M$350,4,FALSE)),"",VLOOKUP(D74,[3]REgaReportesMultiples!$A$2:$M$350,4,FALSE)))</f>
        <v>0</v>
      </c>
      <c r="J74" s="112" t="s">
        <v>382</v>
      </c>
    </row>
    <row r="75" spans="1:10" ht="22.5" x14ac:dyDescent="0.2">
      <c r="A75" s="108" t="s">
        <v>107</v>
      </c>
      <c r="B75" s="108" t="s">
        <v>121</v>
      </c>
      <c r="C75" s="109" t="s">
        <v>364</v>
      </c>
      <c r="D75" s="113" t="s">
        <v>232</v>
      </c>
      <c r="E75" s="111">
        <f>IF(ISBLANK(D75),"",IFERROR(VLOOKUP(D75,[1]REgaReportesMultiples!$A$2:$M$350,6,FALSE),""))</f>
        <v>2817087.8</v>
      </c>
      <c r="F75" s="111">
        <f>IF(ISBLANK(D75),"",IFERROR(VLOOKUP(D75,[1]REgaReportesMultiples!$A$2:$M$350,9,FALSE),""))</f>
        <v>2530336.9</v>
      </c>
      <c r="G75" s="112">
        <f>IF(ISBLANK(D75),"",IFERROR(VLOOKUP(D75,[2]REgaReportesMultiples!$A$2:$M$350,6,FALSE),""))</f>
        <v>377959.09</v>
      </c>
      <c r="H75" s="112">
        <f>IF(ISBLANK(D75),"",IFERROR(VLOOKUP(D75,[2]REgaReportesMultiples!$A$2:$M$350,9,FALSE),""))</f>
        <v>360108.88</v>
      </c>
      <c r="I75" s="112">
        <f>IF(ISBLANK(D75),"",IF(ISERROR(VLOOKUP(D75,[3]REgaReportesMultiples!$A$2:$M$350,4,FALSE)),"",VLOOKUP(D75,[3]REgaReportesMultiples!$A$2:$M$350,4,FALSE)))</f>
        <v>0</v>
      </c>
      <c r="J75" s="112" t="s">
        <v>382</v>
      </c>
    </row>
    <row r="76" spans="1:10" ht="22.5" x14ac:dyDescent="0.2">
      <c r="A76" s="108" t="s">
        <v>107</v>
      </c>
      <c r="B76" s="108" t="s">
        <v>121</v>
      </c>
      <c r="C76" s="109" t="s">
        <v>364</v>
      </c>
      <c r="D76" s="113" t="s">
        <v>233</v>
      </c>
      <c r="E76" s="111">
        <f>IF(ISBLANK(D76),"",IFERROR(VLOOKUP(D76,[1]REgaReportesMultiples!$A$2:$M$350,6,FALSE),""))</f>
        <v>6294341.8700000001</v>
      </c>
      <c r="F76" s="111">
        <f>IF(ISBLANK(D76),"",IFERROR(VLOOKUP(D76,[1]REgaReportesMultiples!$A$2:$M$350,9,FALSE),""))</f>
        <v>6060797.5899999999</v>
      </c>
      <c r="G76" s="112">
        <f>IF(ISBLANK(D76),"",IFERROR(VLOOKUP(D76,[2]REgaReportesMultiples!$A$2:$M$350,6,FALSE),""))</f>
        <v>2703651.72</v>
      </c>
      <c r="H76" s="112">
        <f>IF(ISBLANK(D76),"",IFERROR(VLOOKUP(D76,[2]REgaReportesMultiples!$A$2:$M$350,9,FALSE),""))</f>
        <v>2518036.64</v>
      </c>
      <c r="I76" s="112">
        <f>IF(ISBLANK(D76),"",IF(ISERROR(VLOOKUP(D76,[3]REgaReportesMultiples!$A$2:$M$350,4,FALSE)),"",VLOOKUP(D76,[3]REgaReportesMultiples!$A$2:$M$350,4,FALSE)))</f>
        <v>0</v>
      </c>
      <c r="J76" s="112" t="s">
        <v>382</v>
      </c>
    </row>
    <row r="77" spans="1:10" ht="22.5" x14ac:dyDescent="0.2">
      <c r="A77" s="108" t="s">
        <v>107</v>
      </c>
      <c r="B77" s="108" t="s">
        <v>121</v>
      </c>
      <c r="C77" s="109" t="s">
        <v>364</v>
      </c>
      <c r="D77" s="113" t="s">
        <v>234</v>
      </c>
      <c r="E77" s="111">
        <f>IF(ISBLANK(D77),"",IFERROR(VLOOKUP(D77,[1]REgaReportesMultiples!$A$2:$M$350,6,FALSE),""))</f>
        <v>6874870</v>
      </c>
      <c r="F77" s="111">
        <f>IF(ISBLANK(D77),"",IFERROR(VLOOKUP(D77,[1]REgaReportesMultiples!$A$2:$M$350,9,FALSE),""))</f>
        <v>5083968.4000000004</v>
      </c>
      <c r="G77" s="112">
        <f>IF(ISBLANK(D77),"",IFERROR(VLOOKUP(D77,[2]REgaReportesMultiples!$A$2:$M$350,6,FALSE),""))</f>
        <v>6680291.21</v>
      </c>
      <c r="H77" s="112">
        <f>IF(ISBLANK(D77),"",IFERROR(VLOOKUP(D77,[2]REgaReportesMultiples!$A$2:$M$350,9,FALSE),""))</f>
        <v>6225836.4699999997</v>
      </c>
      <c r="I77" s="112">
        <f>IF(ISBLANK(D77),"",IF(ISERROR(VLOOKUP(D77,[3]REgaReportesMultiples!$A$2:$M$350,4,FALSE)),"",VLOOKUP(D77,[3]REgaReportesMultiples!$A$2:$M$350,4,FALSE)))</f>
        <v>833438</v>
      </c>
      <c r="J77" s="112" t="s">
        <v>382</v>
      </c>
    </row>
    <row r="78" spans="1:10" ht="22.5" x14ac:dyDescent="0.2">
      <c r="A78" s="108" t="s">
        <v>107</v>
      </c>
      <c r="B78" s="108" t="s">
        <v>121</v>
      </c>
      <c r="C78" s="109" t="s">
        <v>364</v>
      </c>
      <c r="D78" s="113" t="s">
        <v>235</v>
      </c>
      <c r="E78" s="111">
        <f>IF(ISBLANK(D78),"",IFERROR(VLOOKUP(D78,[1]REgaReportesMultiples!$A$2:$M$350,6,FALSE),""))</f>
        <v>3045008.28</v>
      </c>
      <c r="F78" s="111">
        <f>IF(ISBLANK(D78),"",IFERROR(VLOOKUP(D78,[1]REgaReportesMultiples!$A$2:$M$350,9,FALSE),""))</f>
        <v>2970291.96</v>
      </c>
      <c r="G78" s="112">
        <f>IF(ISBLANK(D78),"",IFERROR(VLOOKUP(D78,[2]REgaReportesMultiples!$A$2:$M$350,6,FALSE),""))</f>
        <v>627695.74</v>
      </c>
      <c r="H78" s="112">
        <f>IF(ISBLANK(D78),"",IFERROR(VLOOKUP(D78,[2]REgaReportesMultiples!$A$2:$M$350,9,FALSE),""))</f>
        <v>494011.04</v>
      </c>
      <c r="I78" s="112">
        <f>IF(ISBLANK(D78),"",IF(ISERROR(VLOOKUP(D78,[3]REgaReportesMultiples!$A$2:$M$350,4,FALSE)),"",VLOOKUP(D78,[3]REgaReportesMultiples!$A$2:$M$350,4,FALSE)))</f>
        <v>0</v>
      </c>
      <c r="J78" s="112" t="s">
        <v>382</v>
      </c>
    </row>
    <row r="79" spans="1:10" ht="22.5" x14ac:dyDescent="0.2">
      <c r="A79" s="108" t="s">
        <v>107</v>
      </c>
      <c r="B79" s="108" t="s">
        <v>121</v>
      </c>
      <c r="C79" s="109" t="s">
        <v>364</v>
      </c>
      <c r="D79" s="113" t="s">
        <v>236</v>
      </c>
      <c r="E79" s="111">
        <f>IF(ISBLANK(D79),"",IFERROR(VLOOKUP(D79,[1]REgaReportesMultiples!$A$2:$M$350,6,FALSE),""))</f>
        <v>3945970.39</v>
      </c>
      <c r="F79" s="111">
        <f>IF(ISBLANK(D79),"",IFERROR(VLOOKUP(D79,[1]REgaReportesMultiples!$A$2:$M$350,9,FALSE),""))</f>
        <v>3858464.03</v>
      </c>
      <c r="G79" s="112">
        <f>IF(ISBLANK(D79),"",IFERROR(VLOOKUP(D79,[2]REgaReportesMultiples!$A$2:$M$350,6,FALSE),""))</f>
        <v>1224788.93</v>
      </c>
      <c r="H79" s="112">
        <f>IF(ISBLANK(D79),"",IFERROR(VLOOKUP(D79,[2]REgaReportesMultiples!$A$2:$M$350,9,FALSE),""))</f>
        <v>1104557.45</v>
      </c>
      <c r="I79" s="112">
        <f>IF(ISBLANK(D79),"",IF(ISERROR(VLOOKUP(D79,[3]REgaReportesMultiples!$A$2:$M$350,4,FALSE)),"",VLOOKUP(D79,[3]REgaReportesMultiples!$A$2:$M$350,4,FALSE)))</f>
        <v>0</v>
      </c>
      <c r="J79" s="112" t="s">
        <v>382</v>
      </c>
    </row>
    <row r="80" spans="1:10" ht="22.5" x14ac:dyDescent="0.2">
      <c r="A80" s="108" t="s">
        <v>107</v>
      </c>
      <c r="B80" s="108" t="s">
        <v>121</v>
      </c>
      <c r="C80" s="109" t="s">
        <v>364</v>
      </c>
      <c r="D80" s="113" t="s">
        <v>237</v>
      </c>
      <c r="E80" s="111">
        <f>IF(ISBLANK(D80),"",IFERROR(VLOOKUP(D80,[1]REgaReportesMultiples!$A$2:$M$350,6,FALSE),""))</f>
        <v>2871270.69</v>
      </c>
      <c r="F80" s="111">
        <f>IF(ISBLANK(D80),"",IFERROR(VLOOKUP(D80,[1]REgaReportesMultiples!$A$2:$M$350,9,FALSE),""))</f>
        <v>1974031.26</v>
      </c>
      <c r="G80" s="112">
        <f>IF(ISBLANK(D80),"",IFERROR(VLOOKUP(D80,[2]REgaReportesMultiples!$A$2:$M$350,6,FALSE),""))</f>
        <v>1194085.5900000001</v>
      </c>
      <c r="H80" s="112">
        <f>IF(ISBLANK(D80),"",IFERROR(VLOOKUP(D80,[2]REgaReportesMultiples!$A$2:$M$350,9,FALSE),""))</f>
        <v>1164794.5900000001</v>
      </c>
      <c r="I80" s="112">
        <f>IF(ISBLANK(D80),"",IF(ISERROR(VLOOKUP(D80,[3]REgaReportesMultiples!$A$2:$M$350,4,FALSE)),"",VLOOKUP(D80,[3]REgaReportesMultiples!$A$2:$M$350,4,FALSE)))</f>
        <v>2463</v>
      </c>
      <c r="J80" s="112" t="s">
        <v>382</v>
      </c>
    </row>
    <row r="81" spans="1:10" ht="22.5" x14ac:dyDescent="0.2">
      <c r="A81" s="108" t="s">
        <v>107</v>
      </c>
      <c r="B81" s="108" t="s">
        <v>121</v>
      </c>
      <c r="C81" s="109" t="s">
        <v>364</v>
      </c>
      <c r="D81" s="113" t="s">
        <v>238</v>
      </c>
      <c r="E81" s="111">
        <f>IF(ISBLANK(D81),"",IFERROR(VLOOKUP(D81,[1]REgaReportesMultiples!$A$2:$M$350,6,FALSE),""))</f>
        <v>3673009</v>
      </c>
      <c r="F81" s="111">
        <f>IF(ISBLANK(D81),"",IFERROR(VLOOKUP(D81,[1]REgaReportesMultiples!$A$2:$M$350,9,FALSE),""))</f>
        <v>3265274.47</v>
      </c>
      <c r="G81" s="112">
        <f>IF(ISBLANK(D81),"",IFERROR(VLOOKUP(D81,[2]REgaReportesMultiples!$A$2:$M$350,6,FALSE),""))</f>
        <v>4045340.3</v>
      </c>
      <c r="H81" s="112">
        <f>IF(ISBLANK(D81),"",IFERROR(VLOOKUP(D81,[2]REgaReportesMultiples!$A$2:$M$350,9,FALSE),""))</f>
        <v>3680419.67</v>
      </c>
      <c r="I81" s="112">
        <f>IF(ISBLANK(D81),"",IF(ISERROR(VLOOKUP(D81,[3]REgaReportesMultiples!$A$2:$M$350,4,FALSE)),"",VLOOKUP(D81,[3]REgaReportesMultiples!$A$2:$M$350,4,FALSE)))</f>
        <v>0</v>
      </c>
      <c r="J81" s="112" t="s">
        <v>382</v>
      </c>
    </row>
    <row r="82" spans="1:10" ht="22.5" x14ac:dyDescent="0.2">
      <c r="A82" s="108" t="s">
        <v>107</v>
      </c>
      <c r="B82" s="108" t="s">
        <v>121</v>
      </c>
      <c r="C82" s="109" t="s">
        <v>364</v>
      </c>
      <c r="D82" s="113" t="s">
        <v>239</v>
      </c>
      <c r="E82" s="111">
        <f>IF(ISBLANK(D82),"",IFERROR(VLOOKUP(D82,[1]REgaReportesMultiples!$A$2:$M$350,6,FALSE),""))</f>
        <v>0</v>
      </c>
      <c r="F82" s="111">
        <f>IF(ISBLANK(D82),"",IFERROR(VLOOKUP(D82,[1]REgaReportesMultiples!$A$2:$M$350,9,FALSE),""))</f>
        <v>0</v>
      </c>
      <c r="G82" s="112">
        <f>IF(ISBLANK(D82),"",IFERROR(VLOOKUP(D82,[2]REgaReportesMultiples!$A$2:$M$350,6,FALSE),""))</f>
        <v>0</v>
      </c>
      <c r="H82" s="112">
        <f>IF(ISBLANK(D82),"",IFERROR(VLOOKUP(D82,[2]REgaReportesMultiples!$A$2:$M$350,9,FALSE),""))</f>
        <v>0</v>
      </c>
      <c r="I82" s="112">
        <f>IF(ISBLANK(D82),"",IF(ISERROR(VLOOKUP(D82,[3]REgaReportesMultiples!$A$2:$M$350,4,FALSE)),"",VLOOKUP(D82,[3]REgaReportesMultiples!$A$2:$M$350,4,FALSE)))</f>
        <v>600000</v>
      </c>
      <c r="J82" s="112" t="s">
        <v>382</v>
      </c>
    </row>
    <row r="83" spans="1:10" ht="22.5" x14ac:dyDescent="0.2">
      <c r="A83" s="108" t="s">
        <v>107</v>
      </c>
      <c r="B83" s="108" t="s">
        <v>121</v>
      </c>
      <c r="C83" s="109" t="s">
        <v>364</v>
      </c>
      <c r="D83" s="113" t="s">
        <v>240</v>
      </c>
      <c r="E83" s="111" t="str">
        <f>IF(ISBLANK(D83),"",IFERROR(VLOOKUP(D83,[1]REgaReportesMultiples!$A$2:$M$350,6,FALSE),""))</f>
        <v/>
      </c>
      <c r="F83" s="111" t="str">
        <f>IF(ISBLANK(D83),"",IFERROR(VLOOKUP(D83,[1]REgaReportesMultiples!$A$2:$M$350,9,FALSE),""))</f>
        <v/>
      </c>
      <c r="G83" s="112">
        <f>IF(ISBLANK(D83),"",IFERROR(VLOOKUP(D83,[2]REgaReportesMultiples!$A$2:$M$350,6,FALSE),""))</f>
        <v>1104509</v>
      </c>
      <c r="H83" s="112">
        <f>IF(ISBLANK(D83),"",IFERROR(VLOOKUP(D83,[2]REgaReportesMultiples!$A$2:$M$350,9,FALSE),""))</f>
        <v>0</v>
      </c>
      <c r="I83" s="112">
        <f>IF(ISBLANK(D83),"",IF(ISERROR(VLOOKUP(D83,[3]REgaReportesMultiples!$A$2:$M$350,4,FALSE)),"",VLOOKUP(D83,[3]REgaReportesMultiples!$A$2:$M$350,4,FALSE)))</f>
        <v>4032110</v>
      </c>
      <c r="J83" s="112" t="s">
        <v>382</v>
      </c>
    </row>
    <row r="84" spans="1:10" ht="22.5" x14ac:dyDescent="0.2">
      <c r="A84" s="108" t="s">
        <v>107</v>
      </c>
      <c r="B84" s="108" t="s">
        <v>121</v>
      </c>
      <c r="C84" s="109" t="s">
        <v>364</v>
      </c>
      <c r="D84" s="113" t="s">
        <v>241</v>
      </c>
      <c r="E84" s="111" t="str">
        <f>IF(ISBLANK(D84),"",IFERROR(VLOOKUP(D84,[1]REgaReportesMultiples!$A$2:$M$350,6,FALSE),""))</f>
        <v/>
      </c>
      <c r="F84" s="111" t="str">
        <f>IF(ISBLANK(D84),"",IFERROR(VLOOKUP(D84,[1]REgaReportesMultiples!$A$2:$M$350,9,FALSE),""))</f>
        <v/>
      </c>
      <c r="G84" s="112" t="str">
        <f>IF(ISBLANK(D84),"",IFERROR(VLOOKUP(D84,[2]REgaReportesMultiples!$A$2:$M$350,6,FALSE),""))</f>
        <v/>
      </c>
      <c r="H84" s="112" t="str">
        <f>IF(ISBLANK(D84),"",IFERROR(VLOOKUP(D84,[2]REgaReportesMultiples!$A$2:$M$350,9,FALSE),""))</f>
        <v/>
      </c>
      <c r="I84" s="112">
        <f>IF(ISBLANK(D84),"",IF(ISERROR(VLOOKUP(D84,[3]REgaReportesMultiples!$A$2:$M$350,4,FALSE)),"",VLOOKUP(D84,[3]REgaReportesMultiples!$A$2:$M$350,4,FALSE)))</f>
        <v>4807976</v>
      </c>
      <c r="J84" s="112" t="s">
        <v>382</v>
      </c>
    </row>
    <row r="85" spans="1:10" ht="22.5" x14ac:dyDescent="0.2">
      <c r="A85" s="108" t="s">
        <v>107</v>
      </c>
      <c r="B85" s="108" t="s">
        <v>121</v>
      </c>
      <c r="C85" s="109" t="s">
        <v>364</v>
      </c>
      <c r="D85" s="113" t="s">
        <v>242</v>
      </c>
      <c r="E85" s="111" t="str">
        <f>IF(ISBLANK(D85),"",IFERROR(VLOOKUP(D85,[1]REgaReportesMultiples!$A$2:$M$350,6,FALSE),""))</f>
        <v/>
      </c>
      <c r="F85" s="111" t="str">
        <f>IF(ISBLANK(D85),"",IFERROR(VLOOKUP(D85,[1]REgaReportesMultiples!$A$2:$M$350,9,FALSE),""))</f>
        <v/>
      </c>
      <c r="G85" s="112">
        <f>IF(ISBLANK(D85),"",IFERROR(VLOOKUP(D85,[2]REgaReportesMultiples!$A$2:$M$350,6,FALSE),""))</f>
        <v>1567616</v>
      </c>
      <c r="H85" s="112">
        <f>IF(ISBLANK(D85),"",IFERROR(VLOOKUP(D85,[2]REgaReportesMultiples!$A$2:$M$350,9,FALSE),""))</f>
        <v>1530207.48</v>
      </c>
      <c r="I85" s="112">
        <f>IF(ISBLANK(D85),"",IF(ISERROR(VLOOKUP(D85,[3]REgaReportesMultiples!$A$2:$M$350,4,FALSE)),"",VLOOKUP(D85,[3]REgaReportesMultiples!$A$2:$M$350,4,FALSE)))</f>
        <v>1565092</v>
      </c>
      <c r="J85" s="112" t="s">
        <v>382</v>
      </c>
    </row>
    <row r="86" spans="1:10" ht="22.5" x14ac:dyDescent="0.2">
      <c r="A86" s="108" t="s">
        <v>107</v>
      </c>
      <c r="B86" s="108" t="s">
        <v>121</v>
      </c>
      <c r="C86" s="109" t="s">
        <v>364</v>
      </c>
      <c r="D86" s="113" t="s">
        <v>243</v>
      </c>
      <c r="E86" s="111" t="str">
        <f>IF(ISBLANK(D86),"",IFERROR(VLOOKUP(D86,[1]REgaReportesMultiples!$A$2:$M$350,6,FALSE),""))</f>
        <v/>
      </c>
      <c r="F86" s="111" t="str">
        <f>IF(ISBLANK(D86),"",IFERROR(VLOOKUP(D86,[1]REgaReportesMultiples!$A$2:$M$350,9,FALSE),""))</f>
        <v/>
      </c>
      <c r="G86" s="112" t="str">
        <f>IF(ISBLANK(D86),"",IFERROR(VLOOKUP(D86,[2]REgaReportesMultiples!$A$2:$M$350,6,FALSE),""))</f>
        <v/>
      </c>
      <c r="H86" s="112" t="str">
        <f>IF(ISBLANK(D86),"",IFERROR(VLOOKUP(D86,[2]REgaReportesMultiples!$A$2:$M$350,9,FALSE),""))</f>
        <v/>
      </c>
      <c r="I86" s="112">
        <f>IF(ISBLANK(D86),"",IF(ISERROR(VLOOKUP(D86,[3]REgaReportesMultiples!$A$2:$M$350,4,FALSE)),"",VLOOKUP(D86,[3]REgaReportesMultiples!$A$2:$M$350,4,FALSE)))</f>
        <v>4620799</v>
      </c>
      <c r="J86" s="112" t="s">
        <v>382</v>
      </c>
    </row>
    <row r="87" spans="1:10" ht="22.5" x14ac:dyDescent="0.2">
      <c r="A87" s="108" t="s">
        <v>107</v>
      </c>
      <c r="B87" s="108" t="s">
        <v>121</v>
      </c>
      <c r="C87" s="109" t="s">
        <v>364</v>
      </c>
      <c r="D87" s="113" t="s">
        <v>244</v>
      </c>
      <c r="E87" s="111" t="str">
        <f>IF(ISBLANK(D87),"",IFERROR(VLOOKUP(D87,[1]REgaReportesMultiples!$A$2:$M$350,6,FALSE),""))</f>
        <v/>
      </c>
      <c r="F87" s="111" t="str">
        <f>IF(ISBLANK(D87),"",IFERROR(VLOOKUP(D87,[1]REgaReportesMultiples!$A$2:$M$350,9,FALSE),""))</f>
        <v/>
      </c>
      <c r="G87" s="112">
        <f>IF(ISBLANK(D87),"",IFERROR(VLOOKUP(D87,[2]REgaReportesMultiples!$A$2:$M$350,6,FALSE),""))</f>
        <v>1128755</v>
      </c>
      <c r="H87" s="112">
        <f>IF(ISBLANK(D87),"",IFERROR(VLOOKUP(D87,[2]REgaReportesMultiples!$A$2:$M$350,9,FALSE),""))</f>
        <v>467229.72</v>
      </c>
      <c r="I87" s="112">
        <f>IF(ISBLANK(D87),"",IF(ISERROR(VLOOKUP(D87,[3]REgaReportesMultiples!$A$2:$M$350,4,FALSE)),"",VLOOKUP(D87,[3]REgaReportesMultiples!$A$2:$M$350,4,FALSE)))</f>
        <v>2666853</v>
      </c>
      <c r="J87" s="112" t="s">
        <v>382</v>
      </c>
    </row>
    <row r="88" spans="1:10" ht="22.5" x14ac:dyDescent="0.2">
      <c r="A88" s="108" t="s">
        <v>107</v>
      </c>
      <c r="B88" s="108" t="s">
        <v>121</v>
      </c>
      <c r="C88" s="109" t="s">
        <v>364</v>
      </c>
      <c r="D88" s="113" t="s">
        <v>245</v>
      </c>
      <c r="E88" s="111" t="str">
        <f>IF(ISBLANK(D88),"",IFERROR(VLOOKUP(D88,[1]REgaReportesMultiples!$A$2:$M$350,6,FALSE),""))</f>
        <v/>
      </c>
      <c r="F88" s="111" t="str">
        <f>IF(ISBLANK(D88),"",IFERROR(VLOOKUP(D88,[1]REgaReportesMultiples!$A$2:$M$350,9,FALSE),""))</f>
        <v/>
      </c>
      <c r="G88" s="112" t="str">
        <f>IF(ISBLANK(D88),"",IFERROR(VLOOKUP(D88,[2]REgaReportesMultiples!$A$2:$M$350,6,FALSE),""))</f>
        <v/>
      </c>
      <c r="H88" s="112" t="str">
        <f>IF(ISBLANK(D88),"",IFERROR(VLOOKUP(D88,[2]REgaReportesMultiples!$A$2:$M$350,9,FALSE),""))</f>
        <v/>
      </c>
      <c r="I88" s="112">
        <f>IF(ISBLANK(D88),"",IF(ISERROR(VLOOKUP(D88,[3]REgaReportesMultiples!$A$2:$M$350,4,FALSE)),"",VLOOKUP(D88,[3]REgaReportesMultiples!$A$2:$M$350,4,FALSE)))</f>
        <v>3051936</v>
      </c>
      <c r="J88" s="112" t="s">
        <v>382</v>
      </c>
    </row>
    <row r="89" spans="1:10" ht="22.5" x14ac:dyDescent="0.2">
      <c r="A89" s="108" t="s">
        <v>107</v>
      </c>
      <c r="B89" s="108" t="s">
        <v>121</v>
      </c>
      <c r="C89" s="109" t="s">
        <v>364</v>
      </c>
      <c r="D89" s="113" t="s">
        <v>246</v>
      </c>
      <c r="E89" s="111" t="str">
        <f>IF(ISBLANK(D89),"",IFERROR(VLOOKUP(D89,[1]REgaReportesMultiples!$A$2:$M$350,6,FALSE),""))</f>
        <v/>
      </c>
      <c r="F89" s="111" t="str">
        <f>IF(ISBLANK(D89),"",IFERROR(VLOOKUP(D89,[1]REgaReportesMultiples!$A$2:$M$350,9,FALSE),""))</f>
        <v/>
      </c>
      <c r="G89" s="112" t="str">
        <f>IF(ISBLANK(D89),"",IFERROR(VLOOKUP(D89,[2]REgaReportesMultiples!$A$2:$M$350,6,FALSE),""))</f>
        <v/>
      </c>
      <c r="H89" s="112" t="str">
        <f>IF(ISBLANK(D89),"",IFERROR(VLOOKUP(D89,[2]REgaReportesMultiples!$A$2:$M$350,9,FALSE),""))</f>
        <v/>
      </c>
      <c r="I89" s="112">
        <f>IF(ISBLANK(D89),"",IF(ISERROR(VLOOKUP(D89,[3]REgaReportesMultiples!$A$2:$M$350,4,FALSE)),"",VLOOKUP(D89,[3]REgaReportesMultiples!$A$2:$M$350,4,FALSE)))</f>
        <v>10312816</v>
      </c>
      <c r="J89" s="112" t="s">
        <v>382</v>
      </c>
    </row>
    <row r="90" spans="1:10" ht="22.5" x14ac:dyDescent="0.2">
      <c r="A90" s="108" t="s">
        <v>107</v>
      </c>
      <c r="B90" s="108" t="s">
        <v>121</v>
      </c>
      <c r="C90" s="109" t="s">
        <v>364</v>
      </c>
      <c r="D90" s="113" t="s">
        <v>247</v>
      </c>
      <c r="E90" s="111" t="str">
        <f>IF(ISBLANK(D90),"",IFERROR(VLOOKUP(D90,[1]REgaReportesMultiples!$A$2:$M$350,6,FALSE),""))</f>
        <v/>
      </c>
      <c r="F90" s="111" t="str">
        <f>IF(ISBLANK(D90),"",IFERROR(VLOOKUP(D90,[1]REgaReportesMultiples!$A$2:$M$350,9,FALSE),""))</f>
        <v/>
      </c>
      <c r="G90" s="112">
        <f>IF(ISBLANK(D90),"",IFERROR(VLOOKUP(D90,[2]REgaReportesMultiples!$A$2:$M$350,6,FALSE),""))</f>
        <v>2396282</v>
      </c>
      <c r="H90" s="112">
        <f>IF(ISBLANK(D90),"",IFERROR(VLOOKUP(D90,[2]REgaReportesMultiples!$A$2:$M$350,9,FALSE),""))</f>
        <v>2360777.0099999998</v>
      </c>
      <c r="I90" s="112">
        <f>IF(ISBLANK(D90),"",IF(ISERROR(VLOOKUP(D90,[3]REgaReportesMultiples!$A$2:$M$350,4,FALSE)),"",VLOOKUP(D90,[3]REgaReportesMultiples!$A$2:$M$350,4,FALSE)))</f>
        <v>1600176</v>
      </c>
      <c r="J90" s="112" t="s">
        <v>382</v>
      </c>
    </row>
    <row r="91" spans="1:10" ht="22.5" x14ac:dyDescent="0.2">
      <c r="A91" s="108" t="s">
        <v>107</v>
      </c>
      <c r="B91" s="108" t="s">
        <v>121</v>
      </c>
      <c r="C91" s="109" t="s">
        <v>364</v>
      </c>
      <c r="D91" s="113" t="s">
        <v>248</v>
      </c>
      <c r="E91" s="111" t="str">
        <f>IF(ISBLANK(D91),"",IFERROR(VLOOKUP(D91,[1]REgaReportesMultiples!$A$2:$M$350,6,FALSE),""))</f>
        <v/>
      </c>
      <c r="F91" s="111" t="str">
        <f>IF(ISBLANK(D91),"",IFERROR(VLOOKUP(D91,[1]REgaReportesMultiples!$A$2:$M$350,9,FALSE),""))</f>
        <v/>
      </c>
      <c r="G91" s="112">
        <f>IF(ISBLANK(D91),"",IFERROR(VLOOKUP(D91,[2]REgaReportesMultiples!$A$2:$M$350,6,FALSE),""))</f>
        <v>782449</v>
      </c>
      <c r="H91" s="112">
        <f>IF(ISBLANK(D91),"",IFERROR(VLOOKUP(D91,[2]REgaReportesMultiples!$A$2:$M$350,9,FALSE),""))</f>
        <v>0</v>
      </c>
      <c r="I91" s="112">
        <f>IF(ISBLANK(D91),"",IF(ISERROR(VLOOKUP(D91,[3]REgaReportesMultiples!$A$2:$M$350,4,FALSE)),"",VLOOKUP(D91,[3]REgaReportesMultiples!$A$2:$M$350,4,FALSE)))</f>
        <v>1652485</v>
      </c>
      <c r="J91" s="112" t="s">
        <v>382</v>
      </c>
    </row>
    <row r="92" spans="1:10" ht="22.5" x14ac:dyDescent="0.2">
      <c r="A92" s="108" t="s">
        <v>107</v>
      </c>
      <c r="B92" s="108" t="s">
        <v>121</v>
      </c>
      <c r="C92" s="109" t="s">
        <v>364</v>
      </c>
      <c r="D92" s="113" t="s">
        <v>249</v>
      </c>
      <c r="E92" s="111" t="str">
        <f>IF(ISBLANK(D92),"",IFERROR(VLOOKUP(D92,[1]REgaReportesMultiples!$A$2:$M$350,6,FALSE),""))</f>
        <v/>
      </c>
      <c r="F92" s="111" t="str">
        <f>IF(ISBLANK(D92),"",IFERROR(VLOOKUP(D92,[1]REgaReportesMultiples!$A$2:$M$350,9,FALSE),""))</f>
        <v/>
      </c>
      <c r="G92" s="112">
        <f>IF(ISBLANK(D92),"",IFERROR(VLOOKUP(D92,[2]REgaReportesMultiples!$A$2:$M$350,6,FALSE),""))</f>
        <v>1938473</v>
      </c>
      <c r="H92" s="112">
        <f>IF(ISBLANK(D92),"",IFERROR(VLOOKUP(D92,[2]REgaReportesMultiples!$A$2:$M$350,9,FALSE),""))</f>
        <v>1754366.25</v>
      </c>
      <c r="I92" s="112">
        <f>IF(ISBLANK(D92),"",IF(ISERROR(VLOOKUP(D92,[3]REgaReportesMultiples!$A$2:$M$350,4,FALSE)),"",VLOOKUP(D92,[3]REgaReportesMultiples!$A$2:$M$350,4,FALSE)))</f>
        <v>1432035</v>
      </c>
      <c r="J92" s="112" t="s">
        <v>382</v>
      </c>
    </row>
    <row r="93" spans="1:10" ht="22.5" x14ac:dyDescent="0.2">
      <c r="A93" s="108" t="s">
        <v>107</v>
      </c>
      <c r="B93" s="108" t="s">
        <v>121</v>
      </c>
      <c r="C93" s="109" t="s">
        <v>364</v>
      </c>
      <c r="D93" s="113" t="s">
        <v>250</v>
      </c>
      <c r="E93" s="111" t="str">
        <f>IF(ISBLANK(D93),"",IFERROR(VLOOKUP(D93,[1]REgaReportesMultiples!$A$2:$M$350,6,FALSE),""))</f>
        <v/>
      </c>
      <c r="F93" s="111" t="str">
        <f>IF(ISBLANK(D93),"",IFERROR(VLOOKUP(D93,[1]REgaReportesMultiples!$A$2:$M$350,9,FALSE),""))</f>
        <v/>
      </c>
      <c r="G93" s="112" t="str">
        <f>IF(ISBLANK(D93),"",IFERROR(VLOOKUP(D93,[2]REgaReportesMultiples!$A$2:$M$350,6,FALSE),""))</f>
        <v/>
      </c>
      <c r="H93" s="112" t="str">
        <f>IF(ISBLANK(D93),"",IFERROR(VLOOKUP(D93,[2]REgaReportesMultiples!$A$2:$M$350,9,FALSE),""))</f>
        <v/>
      </c>
      <c r="I93" s="112">
        <f>IF(ISBLANK(D93),"",IF(ISERROR(VLOOKUP(D93,[3]REgaReportesMultiples!$A$2:$M$350,4,FALSE)),"",VLOOKUP(D93,[3]REgaReportesMultiples!$A$2:$M$350,4,FALSE)))</f>
        <v>3261342</v>
      </c>
      <c r="J93" s="112" t="s">
        <v>382</v>
      </c>
    </row>
    <row r="94" spans="1:10" ht="22.5" x14ac:dyDescent="0.2">
      <c r="A94" s="108" t="s">
        <v>107</v>
      </c>
      <c r="B94" s="108" t="s">
        <v>121</v>
      </c>
      <c r="C94" s="109" t="s">
        <v>364</v>
      </c>
      <c r="D94" s="113" t="s">
        <v>251</v>
      </c>
      <c r="E94" s="111" t="str">
        <f>IF(ISBLANK(D94),"",IFERROR(VLOOKUP(D94,[1]REgaReportesMultiples!$A$2:$M$350,6,FALSE),""))</f>
        <v/>
      </c>
      <c r="F94" s="111" t="str">
        <f>IF(ISBLANK(D94),"",IFERROR(VLOOKUP(D94,[1]REgaReportesMultiples!$A$2:$M$350,9,FALSE),""))</f>
        <v/>
      </c>
      <c r="G94" s="112">
        <f>IF(ISBLANK(D94),"",IFERROR(VLOOKUP(D94,[2]REgaReportesMultiples!$A$2:$M$350,6,FALSE),""))</f>
        <v>1841891</v>
      </c>
      <c r="H94" s="112">
        <f>IF(ISBLANK(D94),"",IFERROR(VLOOKUP(D94,[2]REgaReportesMultiples!$A$2:$M$350,9,FALSE),""))</f>
        <v>0</v>
      </c>
      <c r="I94" s="112">
        <f>IF(ISBLANK(D94),"",IF(ISERROR(VLOOKUP(D94,[3]REgaReportesMultiples!$A$2:$M$350,4,FALSE)),"",VLOOKUP(D94,[3]REgaReportesMultiples!$A$2:$M$350,4,FALSE)))</f>
        <v>6311081</v>
      </c>
      <c r="J94" s="112" t="s">
        <v>382</v>
      </c>
    </row>
    <row r="95" spans="1:10" ht="22.5" x14ac:dyDescent="0.2">
      <c r="A95" s="108" t="s">
        <v>107</v>
      </c>
      <c r="B95" s="108" t="s">
        <v>121</v>
      </c>
      <c r="C95" s="109" t="s">
        <v>364</v>
      </c>
      <c r="D95" s="113" t="s">
        <v>252</v>
      </c>
      <c r="E95" s="111" t="str">
        <f>IF(ISBLANK(D95),"",IFERROR(VLOOKUP(D95,[1]REgaReportesMultiples!$A$2:$M$350,6,FALSE),""))</f>
        <v/>
      </c>
      <c r="F95" s="111" t="str">
        <f>IF(ISBLANK(D95),"",IFERROR(VLOOKUP(D95,[1]REgaReportesMultiples!$A$2:$M$350,9,FALSE),""))</f>
        <v/>
      </c>
      <c r="G95" s="112" t="str">
        <f>IF(ISBLANK(D95),"",IFERROR(VLOOKUP(D95,[2]REgaReportesMultiples!$A$2:$M$350,6,FALSE),""))</f>
        <v/>
      </c>
      <c r="H95" s="112" t="str">
        <f>IF(ISBLANK(D95),"",IFERROR(VLOOKUP(D95,[2]REgaReportesMultiples!$A$2:$M$350,9,FALSE),""))</f>
        <v/>
      </c>
      <c r="I95" s="112">
        <f>IF(ISBLANK(D95),"",IF(ISERROR(VLOOKUP(D95,[3]REgaReportesMultiples!$A$2:$M$350,4,FALSE)),"",VLOOKUP(D95,[3]REgaReportesMultiples!$A$2:$M$350,4,FALSE)))</f>
        <v>5121808</v>
      </c>
      <c r="J95" s="112" t="s">
        <v>382</v>
      </c>
    </row>
    <row r="96" spans="1:10" ht="22.5" x14ac:dyDescent="0.2">
      <c r="A96" s="108" t="s">
        <v>107</v>
      </c>
      <c r="B96" s="108" t="s">
        <v>121</v>
      </c>
      <c r="C96" s="109" t="s">
        <v>364</v>
      </c>
      <c r="D96" s="113" t="s">
        <v>253</v>
      </c>
      <c r="E96" s="111" t="str">
        <f>IF(ISBLANK(D96),"",IFERROR(VLOOKUP(D96,[1]REgaReportesMultiples!$A$2:$M$350,6,FALSE),""))</f>
        <v/>
      </c>
      <c r="F96" s="111" t="str">
        <f>IF(ISBLANK(D96),"",IFERROR(VLOOKUP(D96,[1]REgaReportesMultiples!$A$2:$M$350,9,FALSE),""))</f>
        <v/>
      </c>
      <c r="G96" s="112">
        <f>IF(ISBLANK(D96),"",IFERROR(VLOOKUP(D96,[2]REgaReportesMultiples!$A$2:$M$350,6,FALSE),""))</f>
        <v>809669</v>
      </c>
      <c r="H96" s="112">
        <f>IF(ISBLANK(D96),"",IFERROR(VLOOKUP(D96,[2]REgaReportesMultiples!$A$2:$M$350,9,FALSE),""))</f>
        <v>567122.04</v>
      </c>
      <c r="I96" s="112">
        <f>IF(ISBLANK(D96),"",IF(ISERROR(VLOOKUP(D96,[3]REgaReportesMultiples!$A$2:$M$350,4,FALSE)),"",VLOOKUP(D96,[3]REgaReportesMultiples!$A$2:$M$350,4,FALSE)))</f>
        <v>899927</v>
      </c>
      <c r="J96" s="112" t="s">
        <v>382</v>
      </c>
    </row>
    <row r="97" spans="1:10" ht="22.5" x14ac:dyDescent="0.2">
      <c r="A97" s="108" t="s">
        <v>107</v>
      </c>
      <c r="B97" s="108" t="s">
        <v>121</v>
      </c>
      <c r="C97" s="109" t="s">
        <v>364</v>
      </c>
      <c r="D97" s="113" t="s">
        <v>254</v>
      </c>
      <c r="E97" s="111" t="str">
        <f>IF(ISBLANK(D97),"",IFERROR(VLOOKUP(D97,[1]REgaReportesMultiples!$A$2:$M$350,6,FALSE),""))</f>
        <v/>
      </c>
      <c r="F97" s="111" t="str">
        <f>IF(ISBLANK(D97),"",IFERROR(VLOOKUP(D97,[1]REgaReportesMultiples!$A$2:$M$350,9,FALSE),""))</f>
        <v/>
      </c>
      <c r="G97" s="112" t="str">
        <f>IF(ISBLANK(D97),"",IFERROR(VLOOKUP(D97,[2]REgaReportesMultiples!$A$2:$M$350,6,FALSE),""))</f>
        <v/>
      </c>
      <c r="H97" s="112" t="str">
        <f>IF(ISBLANK(D97),"",IFERROR(VLOOKUP(D97,[2]REgaReportesMultiples!$A$2:$M$350,9,FALSE),""))</f>
        <v/>
      </c>
      <c r="I97" s="112">
        <f>IF(ISBLANK(D97),"",IF(ISERROR(VLOOKUP(D97,[3]REgaReportesMultiples!$A$2:$M$350,4,FALSE)),"",VLOOKUP(D97,[3]REgaReportesMultiples!$A$2:$M$350,4,FALSE)))</f>
        <v>5162754</v>
      </c>
      <c r="J97" s="112" t="s">
        <v>382</v>
      </c>
    </row>
    <row r="98" spans="1:10" ht="22.5" x14ac:dyDescent="0.2">
      <c r="A98" s="108" t="s">
        <v>107</v>
      </c>
      <c r="B98" s="108" t="s">
        <v>121</v>
      </c>
      <c r="C98" s="109" t="s">
        <v>364</v>
      </c>
      <c r="D98" s="113" t="s">
        <v>255</v>
      </c>
      <c r="E98" s="111" t="str">
        <f>IF(ISBLANK(D98),"",IFERROR(VLOOKUP(D98,[1]REgaReportesMultiples!$A$2:$M$350,6,FALSE),""))</f>
        <v/>
      </c>
      <c r="F98" s="111" t="str">
        <f>IF(ISBLANK(D98),"",IFERROR(VLOOKUP(D98,[1]REgaReportesMultiples!$A$2:$M$350,9,FALSE),""))</f>
        <v/>
      </c>
      <c r="G98" s="112">
        <f>IF(ISBLANK(D98),"",IFERROR(VLOOKUP(D98,[2]REgaReportesMultiples!$A$2:$M$350,6,FALSE),""))</f>
        <v>3532160</v>
      </c>
      <c r="H98" s="112">
        <f>IF(ISBLANK(D98),"",IFERROR(VLOOKUP(D98,[2]REgaReportesMultiples!$A$2:$M$350,9,FALSE),""))</f>
        <v>1849368.4</v>
      </c>
      <c r="I98" s="112">
        <f>IF(ISBLANK(D98),"",IF(ISERROR(VLOOKUP(D98,[3]REgaReportesMultiples!$A$2:$M$350,4,FALSE)),"",VLOOKUP(D98,[3]REgaReportesMultiples!$A$2:$M$350,4,FALSE)))</f>
        <v>4739592</v>
      </c>
      <c r="J98" s="112" t="s">
        <v>382</v>
      </c>
    </row>
    <row r="99" spans="1:10" ht="22.5" x14ac:dyDescent="0.2">
      <c r="A99" s="108" t="s">
        <v>107</v>
      </c>
      <c r="B99" s="108" t="s">
        <v>121</v>
      </c>
      <c r="C99" s="109" t="s">
        <v>364</v>
      </c>
      <c r="D99" s="113" t="s">
        <v>256</v>
      </c>
      <c r="E99" s="111" t="str">
        <f>IF(ISBLANK(D99),"",IFERROR(VLOOKUP(D99,[1]REgaReportesMultiples!$A$2:$M$350,6,FALSE),""))</f>
        <v/>
      </c>
      <c r="F99" s="111" t="str">
        <f>IF(ISBLANK(D99),"",IFERROR(VLOOKUP(D99,[1]REgaReportesMultiples!$A$2:$M$350,9,FALSE),""))</f>
        <v/>
      </c>
      <c r="G99" s="112">
        <f>IF(ISBLANK(D99),"",IFERROR(VLOOKUP(D99,[2]REgaReportesMultiples!$A$2:$M$350,6,FALSE),""))</f>
        <v>1578880</v>
      </c>
      <c r="H99" s="112">
        <f>IF(ISBLANK(D99),"",IFERROR(VLOOKUP(D99,[2]REgaReportesMultiples!$A$2:$M$350,9,FALSE),""))</f>
        <v>1570699.55</v>
      </c>
      <c r="I99" s="112">
        <f>IF(ISBLANK(D99),"",IF(ISERROR(VLOOKUP(D99,[3]REgaReportesMultiples!$A$2:$M$350,4,FALSE)),"",VLOOKUP(D99,[3]REgaReportesMultiples!$A$2:$M$350,4,FALSE)))</f>
        <v>2246090</v>
      </c>
      <c r="J99" s="112" t="s">
        <v>382</v>
      </c>
    </row>
    <row r="100" spans="1:10" ht="22.5" x14ac:dyDescent="0.2">
      <c r="A100" s="108" t="s">
        <v>107</v>
      </c>
      <c r="B100" s="108" t="s">
        <v>121</v>
      </c>
      <c r="C100" s="109" t="s">
        <v>364</v>
      </c>
      <c r="D100" s="113" t="s">
        <v>257</v>
      </c>
      <c r="E100" s="111" t="str">
        <f>IF(ISBLANK(D100),"",IFERROR(VLOOKUP(D100,[1]REgaReportesMultiples!$A$2:$M$350,6,FALSE),""))</f>
        <v/>
      </c>
      <c r="F100" s="111" t="str">
        <f>IF(ISBLANK(D100),"",IFERROR(VLOOKUP(D100,[1]REgaReportesMultiples!$A$2:$M$350,9,FALSE),""))</f>
        <v/>
      </c>
      <c r="G100" s="112">
        <f>IF(ISBLANK(D100),"",IFERROR(VLOOKUP(D100,[2]REgaReportesMultiples!$A$2:$M$350,6,FALSE),""))</f>
        <v>0</v>
      </c>
      <c r="H100" s="112">
        <f>IF(ISBLANK(D100),"",IFERROR(VLOOKUP(D100,[2]REgaReportesMultiples!$A$2:$M$350,9,FALSE),""))</f>
        <v>0</v>
      </c>
      <c r="I100" s="112">
        <f>IF(ISBLANK(D100),"",IF(ISERROR(VLOOKUP(D100,[3]REgaReportesMultiples!$A$2:$M$350,4,FALSE)),"",VLOOKUP(D100,[3]REgaReportesMultiples!$A$2:$M$350,4,FALSE)))</f>
        <v>6226792</v>
      </c>
      <c r="J100" s="112" t="s">
        <v>382</v>
      </c>
    </row>
    <row r="101" spans="1:10" ht="22.5" x14ac:dyDescent="0.2">
      <c r="A101" s="108" t="s">
        <v>107</v>
      </c>
      <c r="B101" s="108" t="s">
        <v>121</v>
      </c>
      <c r="C101" s="109" t="s">
        <v>364</v>
      </c>
      <c r="D101" s="113" t="s">
        <v>258</v>
      </c>
      <c r="E101" s="111" t="str">
        <f>IF(ISBLANK(D101),"",IFERROR(VLOOKUP(D101,[1]REgaReportesMultiples!$A$2:$M$350,6,FALSE),""))</f>
        <v/>
      </c>
      <c r="F101" s="111" t="str">
        <f>IF(ISBLANK(D101),"",IFERROR(VLOOKUP(D101,[1]REgaReportesMultiples!$A$2:$M$350,9,FALSE),""))</f>
        <v/>
      </c>
      <c r="G101" s="112">
        <f>IF(ISBLANK(D101),"",IFERROR(VLOOKUP(D101,[2]REgaReportesMultiples!$A$2:$M$350,6,FALSE),""))</f>
        <v>1358362</v>
      </c>
      <c r="H101" s="112">
        <f>IF(ISBLANK(D101),"",IFERROR(VLOOKUP(D101,[2]REgaReportesMultiples!$A$2:$M$350,9,FALSE),""))</f>
        <v>1350207.53</v>
      </c>
      <c r="I101" s="112">
        <f>IF(ISBLANK(D101),"",IF(ISERROR(VLOOKUP(D101,[3]REgaReportesMultiples!$A$2:$M$350,4,FALSE)),"",VLOOKUP(D101,[3]REgaReportesMultiples!$A$2:$M$350,4,FALSE)))</f>
        <v>1544669</v>
      </c>
      <c r="J101" s="112" t="s">
        <v>382</v>
      </c>
    </row>
    <row r="102" spans="1:10" ht="22.5" x14ac:dyDescent="0.2">
      <c r="A102" s="108" t="s">
        <v>107</v>
      </c>
      <c r="B102" s="108" t="s">
        <v>121</v>
      </c>
      <c r="C102" s="109" t="s">
        <v>364</v>
      </c>
      <c r="D102" s="113" t="s">
        <v>259</v>
      </c>
      <c r="E102" s="111" t="str">
        <f>IF(ISBLANK(D102),"",IFERROR(VLOOKUP(D102,[1]REgaReportesMultiples!$A$2:$M$350,6,FALSE),""))</f>
        <v/>
      </c>
      <c r="F102" s="111" t="str">
        <f>IF(ISBLANK(D102),"",IFERROR(VLOOKUP(D102,[1]REgaReportesMultiples!$A$2:$M$350,9,FALSE),""))</f>
        <v/>
      </c>
      <c r="G102" s="112">
        <f>IF(ISBLANK(D102),"",IFERROR(VLOOKUP(D102,[2]REgaReportesMultiples!$A$2:$M$350,6,FALSE),""))</f>
        <v>1230436</v>
      </c>
      <c r="H102" s="112">
        <f>IF(ISBLANK(D102),"",IFERROR(VLOOKUP(D102,[2]REgaReportesMultiples!$A$2:$M$350,9,FALSE),""))</f>
        <v>1043334.59</v>
      </c>
      <c r="I102" s="112">
        <f>IF(ISBLANK(D102),"",IF(ISERROR(VLOOKUP(D102,[3]REgaReportesMultiples!$A$2:$M$350,4,FALSE)),"",VLOOKUP(D102,[3]REgaReportesMultiples!$A$2:$M$350,4,FALSE)))</f>
        <v>887651</v>
      </c>
      <c r="J102" s="112" t="s">
        <v>382</v>
      </c>
    </row>
    <row r="103" spans="1:10" ht="22.5" x14ac:dyDescent="0.2">
      <c r="A103" s="108" t="s">
        <v>107</v>
      </c>
      <c r="B103" s="108" t="s">
        <v>121</v>
      </c>
      <c r="C103" s="109" t="s">
        <v>364</v>
      </c>
      <c r="D103" s="113" t="s">
        <v>260</v>
      </c>
      <c r="E103" s="111" t="str">
        <f>IF(ISBLANK(D103),"",IFERROR(VLOOKUP(D103,[1]REgaReportesMultiples!$A$2:$M$350,6,FALSE),""))</f>
        <v/>
      </c>
      <c r="F103" s="111" t="str">
        <f>IF(ISBLANK(D103),"",IFERROR(VLOOKUP(D103,[1]REgaReportesMultiples!$A$2:$M$350,9,FALSE),""))</f>
        <v/>
      </c>
      <c r="G103" s="112">
        <f>IF(ISBLANK(D103),"",IFERROR(VLOOKUP(D103,[2]REgaReportesMultiples!$A$2:$M$350,6,FALSE),""))</f>
        <v>1211133</v>
      </c>
      <c r="H103" s="112">
        <f>IF(ISBLANK(D103),"",IFERROR(VLOOKUP(D103,[2]REgaReportesMultiples!$A$2:$M$350,9,FALSE),""))</f>
        <v>650000</v>
      </c>
      <c r="I103" s="112">
        <f>IF(ISBLANK(D103),"",IF(ISERROR(VLOOKUP(D103,[3]REgaReportesMultiples!$A$2:$M$350,4,FALSE)),"",VLOOKUP(D103,[3]REgaReportesMultiples!$A$2:$M$350,4,FALSE)))</f>
        <v>3353414</v>
      </c>
      <c r="J103" s="112" t="s">
        <v>382</v>
      </c>
    </row>
    <row r="104" spans="1:10" ht="22.5" x14ac:dyDescent="0.2">
      <c r="A104" s="108" t="s">
        <v>107</v>
      </c>
      <c r="B104" s="108" t="s">
        <v>121</v>
      </c>
      <c r="C104" s="109" t="s">
        <v>364</v>
      </c>
      <c r="D104" s="113" t="s">
        <v>261</v>
      </c>
      <c r="E104" s="111" t="str">
        <f>IF(ISBLANK(D104),"",IFERROR(VLOOKUP(D104,[1]REgaReportesMultiples!$A$2:$M$350,6,FALSE),""))</f>
        <v/>
      </c>
      <c r="F104" s="111" t="str">
        <f>IF(ISBLANK(D104),"",IFERROR(VLOOKUP(D104,[1]REgaReportesMultiples!$A$2:$M$350,9,FALSE),""))</f>
        <v/>
      </c>
      <c r="G104" s="112">
        <f>IF(ISBLANK(D104),"",IFERROR(VLOOKUP(D104,[2]REgaReportesMultiples!$A$2:$M$350,6,FALSE),""))</f>
        <v>2029218</v>
      </c>
      <c r="H104" s="112">
        <f>IF(ISBLANK(D104),"",IFERROR(VLOOKUP(D104,[2]REgaReportesMultiples!$A$2:$M$350,9,FALSE),""))</f>
        <v>2023220.98</v>
      </c>
      <c r="I104" s="112">
        <f>IF(ISBLANK(D104),"",IF(ISERROR(VLOOKUP(D104,[3]REgaReportesMultiples!$A$2:$M$350,4,FALSE)),"",VLOOKUP(D104,[3]REgaReportesMultiples!$A$2:$M$350,4,FALSE)))</f>
        <v>1725549</v>
      </c>
      <c r="J104" s="112" t="s">
        <v>382</v>
      </c>
    </row>
    <row r="105" spans="1:10" ht="22.5" x14ac:dyDescent="0.2">
      <c r="A105" s="108" t="s">
        <v>107</v>
      </c>
      <c r="B105" s="108" t="s">
        <v>121</v>
      </c>
      <c r="C105" s="109" t="s">
        <v>364</v>
      </c>
      <c r="D105" s="113" t="s">
        <v>262</v>
      </c>
      <c r="E105" s="111" t="str">
        <f>IF(ISBLANK(D105),"",IFERROR(VLOOKUP(D105,[1]REgaReportesMultiples!$A$2:$M$350,6,FALSE),""))</f>
        <v/>
      </c>
      <c r="F105" s="111" t="str">
        <f>IF(ISBLANK(D105),"",IFERROR(VLOOKUP(D105,[1]REgaReportesMultiples!$A$2:$M$350,9,FALSE),""))</f>
        <v/>
      </c>
      <c r="G105" s="112">
        <f>IF(ISBLANK(D105),"",IFERROR(VLOOKUP(D105,[2]REgaReportesMultiples!$A$2:$M$350,6,FALSE),""))</f>
        <v>956132</v>
      </c>
      <c r="H105" s="112">
        <f>IF(ISBLANK(D105),"",IFERROR(VLOOKUP(D105,[2]REgaReportesMultiples!$A$2:$M$350,9,FALSE),""))</f>
        <v>931790.82</v>
      </c>
      <c r="I105" s="112">
        <f>IF(ISBLANK(D105),"",IF(ISERROR(VLOOKUP(D105,[3]REgaReportesMultiples!$A$2:$M$350,4,FALSE)),"",VLOOKUP(D105,[3]REgaReportesMultiples!$A$2:$M$350,4,FALSE)))</f>
        <v>91272</v>
      </c>
      <c r="J105" s="112" t="s">
        <v>382</v>
      </c>
    </row>
    <row r="106" spans="1:10" ht="22.5" x14ac:dyDescent="0.2">
      <c r="A106" s="108" t="s">
        <v>107</v>
      </c>
      <c r="B106" s="108" t="s">
        <v>121</v>
      </c>
      <c r="C106" s="109" t="s">
        <v>364</v>
      </c>
      <c r="D106" s="113" t="s">
        <v>263</v>
      </c>
      <c r="E106" s="111" t="str">
        <f>IF(ISBLANK(D106),"",IFERROR(VLOOKUP(D106,[1]REgaReportesMultiples!$A$2:$M$350,6,FALSE),""))</f>
        <v/>
      </c>
      <c r="F106" s="111" t="str">
        <f>IF(ISBLANK(D106),"",IFERROR(VLOOKUP(D106,[1]REgaReportesMultiples!$A$2:$M$350,9,FALSE),""))</f>
        <v/>
      </c>
      <c r="G106" s="112">
        <f>IF(ISBLANK(D106),"",IFERROR(VLOOKUP(D106,[2]REgaReportesMultiples!$A$2:$M$350,6,FALSE),""))</f>
        <v>109402.79</v>
      </c>
      <c r="H106" s="112">
        <f>IF(ISBLANK(D106),"",IFERROR(VLOOKUP(D106,[2]REgaReportesMultiples!$A$2:$M$350,9,FALSE),""))</f>
        <v>109402.79</v>
      </c>
      <c r="I106" s="112">
        <f>IF(ISBLANK(D106),"",IF(ISERROR(VLOOKUP(D106,[3]REgaReportesMultiples!$A$2:$M$350,4,FALSE)),"",VLOOKUP(D106,[3]REgaReportesMultiples!$A$2:$M$350,4,FALSE)))</f>
        <v>1000</v>
      </c>
      <c r="J106" s="112" t="s">
        <v>382</v>
      </c>
    </row>
    <row r="107" spans="1:10" ht="22.5" x14ac:dyDescent="0.2">
      <c r="A107" s="108" t="s">
        <v>107</v>
      </c>
      <c r="B107" s="108" t="s">
        <v>121</v>
      </c>
      <c r="C107" s="109" t="s">
        <v>364</v>
      </c>
      <c r="D107" s="113" t="s">
        <v>264</v>
      </c>
      <c r="E107" s="111" t="str">
        <f>IF(ISBLANK(D107),"",IFERROR(VLOOKUP(D107,[1]REgaReportesMultiples!$A$2:$M$350,6,FALSE),""))</f>
        <v/>
      </c>
      <c r="F107" s="111" t="str">
        <f>IF(ISBLANK(D107),"",IFERROR(VLOOKUP(D107,[1]REgaReportesMultiples!$A$2:$M$350,9,FALSE),""))</f>
        <v/>
      </c>
      <c r="G107" s="112" t="str">
        <f>IF(ISBLANK(D107),"",IFERROR(VLOOKUP(D107,[2]REgaReportesMultiples!$A$2:$M$350,6,FALSE),""))</f>
        <v/>
      </c>
      <c r="H107" s="112" t="str">
        <f>IF(ISBLANK(D107),"",IFERROR(VLOOKUP(D107,[2]REgaReportesMultiples!$A$2:$M$350,9,FALSE),""))</f>
        <v/>
      </c>
      <c r="I107" s="112">
        <f>IF(ISBLANK(D107),"",IF(ISERROR(VLOOKUP(D107,[3]REgaReportesMultiples!$A$2:$M$350,4,FALSE)),"",VLOOKUP(D107,[3]REgaReportesMultiples!$A$2:$M$350,4,FALSE)))</f>
        <v>0</v>
      </c>
      <c r="J107" s="112" t="s">
        <v>382</v>
      </c>
    </row>
    <row r="108" spans="1:10" ht="22.5" x14ac:dyDescent="0.2">
      <c r="A108" s="108" t="s">
        <v>107</v>
      </c>
      <c r="B108" s="108" t="s">
        <v>121</v>
      </c>
      <c r="C108" s="109" t="s">
        <v>288</v>
      </c>
      <c r="D108" s="110"/>
      <c r="E108" s="111" t="str">
        <f>IF(ISBLANK(D108),"",IFERROR(VLOOKUP(D108,[1]REgaReportesMultiples!$A$2:$M$350,6,FALSE),""))</f>
        <v/>
      </c>
      <c r="F108" s="111" t="str">
        <f>IF(ISBLANK(D108),"",IFERROR(VLOOKUP(D108,[1]REgaReportesMultiples!$A$2:$M$350,9,FALSE),""))</f>
        <v/>
      </c>
      <c r="G108" s="112" t="str">
        <f>IF(ISBLANK(D108),"",IFERROR(VLOOKUP(D108,[2]REgaReportesMultiples!$A$2:$M$350,6,FALSE),""))</f>
        <v/>
      </c>
      <c r="H108" s="112" t="str">
        <f>IF(ISBLANK(D108),"",IFERROR(VLOOKUP(D108,[2]REgaReportesMultiples!$A$2:$M$350,9,FALSE),""))</f>
        <v/>
      </c>
      <c r="I108" s="112" t="str">
        <f>IF(ISBLANK(D108),"",IF(ISERROR(VLOOKUP(D108,[3]REgaReportesMultiples!$A$2:$M$350,4,FALSE)),"",VLOOKUP(D108,[3]REgaReportesMultiples!$A$2:$M$350,4,FALSE)))</f>
        <v/>
      </c>
      <c r="J108" s="112" t="s">
        <v>383</v>
      </c>
    </row>
    <row r="109" spans="1:10" ht="22.5" x14ac:dyDescent="0.2">
      <c r="A109" s="108" t="s">
        <v>107</v>
      </c>
      <c r="B109" s="108" t="s">
        <v>121</v>
      </c>
      <c r="C109" s="109" t="s">
        <v>289</v>
      </c>
      <c r="D109" s="110"/>
      <c r="E109" s="111" t="str">
        <f>IF(ISBLANK(D109),"",IFERROR(VLOOKUP(D109,[1]REgaReportesMultiples!$A$2:$M$350,6,FALSE),""))</f>
        <v/>
      </c>
      <c r="F109" s="111" t="str">
        <f>IF(ISBLANK(D109),"",IFERROR(VLOOKUP(D109,[1]REgaReportesMultiples!$A$2:$M$350,9,FALSE),""))</f>
        <v/>
      </c>
      <c r="G109" s="112" t="str">
        <f>IF(ISBLANK(D109),"",IFERROR(VLOOKUP(D109,[2]REgaReportesMultiples!$A$2:$M$350,6,FALSE),""))</f>
        <v/>
      </c>
      <c r="H109" s="112" t="str">
        <f>IF(ISBLANK(D109),"",IFERROR(VLOOKUP(D109,[2]REgaReportesMultiples!$A$2:$M$350,9,FALSE),""))</f>
        <v/>
      </c>
      <c r="I109" s="112" t="str">
        <f>IF(ISBLANK(D109),"",IF(ISERROR(VLOOKUP(D109,[3]REgaReportesMultiples!$A$2:$M$350,4,FALSE)),"",VLOOKUP(D109,[3]REgaReportesMultiples!$A$2:$M$350,4,FALSE)))</f>
        <v/>
      </c>
      <c r="J109" s="112" t="s">
        <v>383</v>
      </c>
    </row>
    <row r="110" spans="1:10" ht="22.5" x14ac:dyDescent="0.2">
      <c r="A110" s="108" t="s">
        <v>107</v>
      </c>
      <c r="B110" s="108" t="s">
        <v>121</v>
      </c>
      <c r="C110" s="109" t="s">
        <v>290</v>
      </c>
      <c r="D110" s="110"/>
      <c r="E110" s="111" t="str">
        <f>IF(ISBLANK(D110),"",IFERROR(VLOOKUP(D110,[1]REgaReportesMultiples!$A$2:$M$350,6,FALSE),""))</f>
        <v/>
      </c>
      <c r="F110" s="111" t="str">
        <f>IF(ISBLANK(D110),"",IFERROR(VLOOKUP(D110,[1]REgaReportesMultiples!$A$2:$M$350,9,FALSE),""))</f>
        <v/>
      </c>
      <c r="G110" s="112" t="str">
        <f>IF(ISBLANK(D110),"",IFERROR(VLOOKUP(D110,[2]REgaReportesMultiples!$A$2:$M$350,6,FALSE),""))</f>
        <v/>
      </c>
      <c r="H110" s="112" t="str">
        <f>IF(ISBLANK(D110),"",IFERROR(VLOOKUP(D110,[2]REgaReportesMultiples!$A$2:$M$350,9,FALSE),""))</f>
        <v/>
      </c>
      <c r="I110" s="112" t="str">
        <f>IF(ISBLANK(D110),"",IF(ISERROR(VLOOKUP(D110,[3]REgaReportesMultiples!$A$2:$M$350,4,FALSE)),"",VLOOKUP(D110,[3]REgaReportesMultiples!$A$2:$M$350,4,FALSE)))</f>
        <v/>
      </c>
      <c r="J110" s="112" t="s">
        <v>383</v>
      </c>
    </row>
    <row r="111" spans="1:10" ht="33.75" x14ac:dyDescent="0.2">
      <c r="A111" s="108" t="s">
        <v>107</v>
      </c>
      <c r="B111" s="108" t="s">
        <v>121</v>
      </c>
      <c r="C111" s="109" t="s">
        <v>365</v>
      </c>
      <c r="D111" s="110"/>
      <c r="E111" s="111" t="str">
        <f>IF(ISBLANK(D111),"",IFERROR(VLOOKUP(D111,[1]REgaReportesMultiples!$A$2:$M$350,6,FALSE),""))</f>
        <v/>
      </c>
      <c r="F111" s="111" t="str">
        <f>IF(ISBLANK(D111),"",IFERROR(VLOOKUP(D111,[1]REgaReportesMultiples!$A$2:$M$350,9,FALSE),""))</f>
        <v/>
      </c>
      <c r="G111" s="112" t="str">
        <f>IF(ISBLANK(D111),"",IFERROR(VLOOKUP(D111,[2]REgaReportesMultiples!$A$2:$M$350,6,FALSE),""))</f>
        <v/>
      </c>
      <c r="H111" s="112" t="str">
        <f>IF(ISBLANK(D111),"",IFERROR(VLOOKUP(D111,[2]REgaReportesMultiples!$A$2:$M$350,9,FALSE),""))</f>
        <v/>
      </c>
      <c r="I111" s="112" t="str">
        <f>IF(ISBLANK(D111),"",IF(ISERROR(VLOOKUP(D111,[3]REgaReportesMultiples!$A$2:$M$350,4,FALSE)),"",VLOOKUP(D111,[3]REgaReportesMultiples!$A$2:$M$350,4,FALSE)))</f>
        <v/>
      </c>
      <c r="J111" s="112" t="s">
        <v>383</v>
      </c>
    </row>
    <row r="112" spans="1:10" ht="22.5" x14ac:dyDescent="0.2">
      <c r="A112" s="108" t="s">
        <v>107</v>
      </c>
      <c r="B112" s="108" t="s">
        <v>121</v>
      </c>
      <c r="C112" s="109" t="s">
        <v>291</v>
      </c>
      <c r="D112" s="110"/>
      <c r="E112" s="111" t="str">
        <f>IF(ISBLANK(D112),"",IFERROR(VLOOKUP(D112,[1]REgaReportesMultiples!$A$2:$M$350,6,FALSE),""))</f>
        <v/>
      </c>
      <c r="F112" s="111" t="str">
        <f>IF(ISBLANK(D112),"",IFERROR(VLOOKUP(D112,[1]REgaReportesMultiples!$A$2:$M$350,9,FALSE),""))</f>
        <v/>
      </c>
      <c r="G112" s="112" t="str">
        <f>IF(ISBLANK(D112),"",IFERROR(VLOOKUP(D112,[2]REgaReportesMultiples!$A$2:$M$350,6,FALSE),""))</f>
        <v/>
      </c>
      <c r="H112" s="112" t="str">
        <f>IF(ISBLANK(D112),"",IFERROR(VLOOKUP(D112,[2]REgaReportesMultiples!$A$2:$M$350,9,FALSE),""))</f>
        <v/>
      </c>
      <c r="I112" s="112" t="str">
        <f>IF(ISBLANK(D112),"",IF(ISERROR(VLOOKUP(D112,[3]REgaReportesMultiples!$A$2:$M$350,4,FALSE)),"",VLOOKUP(D112,[3]REgaReportesMultiples!$A$2:$M$350,4,FALSE)))</f>
        <v/>
      </c>
      <c r="J112" s="112" t="s">
        <v>383</v>
      </c>
    </row>
    <row r="113" spans="1:10" s="45" customFormat="1" ht="33.75" x14ac:dyDescent="0.2">
      <c r="A113" s="108" t="s">
        <v>107</v>
      </c>
      <c r="B113" s="108" t="s">
        <v>122</v>
      </c>
      <c r="C113" s="109" t="s">
        <v>292</v>
      </c>
      <c r="D113" s="110"/>
      <c r="E113" s="111" t="str">
        <f>IF(ISBLANK(D113),"",IFERROR(VLOOKUP(D113,[1]REgaReportesMultiples!$A$2:$M$350,6,FALSE),""))</f>
        <v/>
      </c>
      <c r="F113" s="111" t="str">
        <f>IF(ISBLANK(D113),"",IFERROR(VLOOKUP(D113,[1]REgaReportesMultiples!$A$2:$M$350,9,FALSE),""))</f>
        <v/>
      </c>
      <c r="G113" s="112" t="str">
        <f>IF(ISBLANK(D113),"",IFERROR(VLOOKUP(D113,[2]REgaReportesMultiples!$A$2:$M$350,6,FALSE),""))</f>
        <v/>
      </c>
      <c r="H113" s="112" t="str">
        <f>IF(ISBLANK(D113),"",IFERROR(VLOOKUP(D113,[2]REgaReportesMultiples!$A$2:$M$350,9,FALSE),""))</f>
        <v/>
      </c>
      <c r="I113" s="112" t="str">
        <f>IF(ISBLANK(D113),"",IF(ISERROR(VLOOKUP(D113,[3]REgaReportesMultiples!$A$2:$M$350,4,FALSE)),"",VLOOKUP(D113,[3]REgaReportesMultiples!$A$2:$M$350,4,FALSE)))</f>
        <v/>
      </c>
      <c r="J113" s="112" t="s">
        <v>383</v>
      </c>
    </row>
    <row r="114" spans="1:10" s="45" customFormat="1" ht="33.75" x14ac:dyDescent="0.2">
      <c r="A114" s="108" t="s">
        <v>107</v>
      </c>
      <c r="B114" s="108" t="s">
        <v>122</v>
      </c>
      <c r="C114" s="109" t="s">
        <v>293</v>
      </c>
      <c r="D114" s="110" t="s">
        <v>168</v>
      </c>
      <c r="E114" s="111">
        <f>IF(ISBLANK(D114),"",IFERROR(VLOOKUP(D114,[1]REgaReportesMultiples!$A$2:$M$350,6,FALSE),""))</f>
        <v>0</v>
      </c>
      <c r="F114" s="111">
        <f>IF(ISBLANK(D114),"",IFERROR(VLOOKUP(D114,[1]REgaReportesMultiples!$A$2:$M$350,9,FALSE),""))</f>
        <v>0</v>
      </c>
      <c r="G114" s="112">
        <f>IF(ISBLANK(D114),"",IFERROR(VLOOKUP(D114,[2]REgaReportesMultiples!$A$2:$M$350,6,FALSE),""))</f>
        <v>0</v>
      </c>
      <c r="H114" s="112">
        <f>IF(ISBLANK(D114),"",IFERROR(VLOOKUP(D114,[2]REgaReportesMultiples!$A$2:$M$350,9,FALSE),""))</f>
        <v>0</v>
      </c>
      <c r="I114" s="112" t="str">
        <f>IF(ISBLANK(D114),"",IF(ISERROR(VLOOKUP(D114,[3]REgaReportesMultiples!$A$2:$M$350,4,FALSE)),"",VLOOKUP(D114,[3]REgaReportesMultiples!$A$2:$M$350,4,FALSE)))</f>
        <v/>
      </c>
      <c r="J114" s="112" t="s">
        <v>382</v>
      </c>
    </row>
    <row r="115" spans="1:10" s="45" customFormat="1" ht="33.75" x14ac:dyDescent="0.2">
      <c r="A115" s="108" t="s">
        <v>107</v>
      </c>
      <c r="B115" s="108" t="s">
        <v>122</v>
      </c>
      <c r="C115" s="109" t="s">
        <v>366</v>
      </c>
      <c r="D115" s="110"/>
      <c r="E115" s="111" t="str">
        <f>IF(ISBLANK(D115),"",IFERROR(VLOOKUP(D115,[1]REgaReportesMultiples!$A$2:$M$350,6,FALSE),""))</f>
        <v/>
      </c>
      <c r="F115" s="111" t="str">
        <f>IF(ISBLANK(D115),"",IFERROR(VLOOKUP(D115,[1]REgaReportesMultiples!$A$2:$M$350,9,FALSE),""))</f>
        <v/>
      </c>
      <c r="G115" s="112" t="str">
        <f>IF(ISBLANK(D115),"",IFERROR(VLOOKUP(D115,[2]REgaReportesMultiples!$A$2:$M$350,6,FALSE),""))</f>
        <v/>
      </c>
      <c r="H115" s="112" t="str">
        <f>IF(ISBLANK(D115),"",IFERROR(VLOOKUP(D115,[2]REgaReportesMultiples!$A$2:$M$350,9,FALSE),""))</f>
        <v/>
      </c>
      <c r="I115" s="112" t="str">
        <f>IF(ISBLANK(D115),"",IF(ISERROR(VLOOKUP(D115,[3]REgaReportesMultiples!$A$2:$M$350,4,FALSE)),"",VLOOKUP(D115,[3]REgaReportesMultiples!$A$2:$M$350,4,FALSE)))</f>
        <v/>
      </c>
      <c r="J115" s="112" t="s">
        <v>383</v>
      </c>
    </row>
    <row r="116" spans="1:10" s="45" customFormat="1" ht="33.75" x14ac:dyDescent="0.2">
      <c r="A116" s="108" t="s">
        <v>107</v>
      </c>
      <c r="B116" s="108" t="s">
        <v>122</v>
      </c>
      <c r="C116" s="109" t="s">
        <v>294</v>
      </c>
      <c r="D116" s="110"/>
      <c r="E116" s="111" t="str">
        <f>IF(ISBLANK(D116),"",IFERROR(VLOOKUP(D116,[1]REgaReportesMultiples!$A$2:$M$350,6,FALSE),""))</f>
        <v/>
      </c>
      <c r="F116" s="111" t="str">
        <f>IF(ISBLANK(D116),"",IFERROR(VLOOKUP(D116,[1]REgaReportesMultiples!$A$2:$M$350,9,FALSE),""))</f>
        <v/>
      </c>
      <c r="G116" s="112" t="str">
        <f>IF(ISBLANK(D116),"",IFERROR(VLOOKUP(D116,[2]REgaReportesMultiples!$A$2:$M$350,6,FALSE),""))</f>
        <v/>
      </c>
      <c r="H116" s="112" t="str">
        <f>IF(ISBLANK(D116),"",IFERROR(VLOOKUP(D116,[2]REgaReportesMultiples!$A$2:$M$350,9,FALSE),""))</f>
        <v/>
      </c>
      <c r="I116" s="112" t="str">
        <f>IF(ISBLANK(D116),"",IF(ISERROR(VLOOKUP(D116,[3]REgaReportesMultiples!$A$2:$M$350,4,FALSE)),"",VLOOKUP(D116,[3]REgaReportesMultiples!$A$2:$M$350,4,FALSE)))</f>
        <v/>
      </c>
      <c r="J116" s="112" t="s">
        <v>383</v>
      </c>
    </row>
    <row r="117" spans="1:10" s="45" customFormat="1" ht="33.75" x14ac:dyDescent="0.2">
      <c r="A117" s="108" t="s">
        <v>107</v>
      </c>
      <c r="B117" s="108" t="s">
        <v>122</v>
      </c>
      <c r="C117" s="109" t="s">
        <v>295</v>
      </c>
      <c r="D117" s="110"/>
      <c r="E117" s="111" t="str">
        <f>IF(ISBLANK(D117),"",IFERROR(VLOOKUP(D117,[1]REgaReportesMultiples!$A$2:$M$350,6,FALSE),""))</f>
        <v/>
      </c>
      <c r="F117" s="111" t="str">
        <f>IF(ISBLANK(D117),"",IFERROR(VLOOKUP(D117,[1]REgaReportesMultiples!$A$2:$M$350,9,FALSE),""))</f>
        <v/>
      </c>
      <c r="G117" s="112" t="str">
        <f>IF(ISBLANK(D117),"",IFERROR(VLOOKUP(D117,[2]REgaReportesMultiples!$A$2:$M$350,6,FALSE),""))</f>
        <v/>
      </c>
      <c r="H117" s="112" t="str">
        <f>IF(ISBLANK(D117),"",IFERROR(VLOOKUP(D117,[2]REgaReportesMultiples!$A$2:$M$350,9,FALSE),""))</f>
        <v/>
      </c>
      <c r="I117" s="112" t="str">
        <f>IF(ISBLANK(D117),"",IF(ISERROR(VLOOKUP(D117,[3]REgaReportesMultiples!$A$2:$M$350,4,FALSE)),"",VLOOKUP(D117,[3]REgaReportesMultiples!$A$2:$M$350,4,FALSE)))</f>
        <v/>
      </c>
      <c r="J117" s="112" t="s">
        <v>383</v>
      </c>
    </row>
    <row r="118" spans="1:10" s="45" customFormat="1" ht="33.75" x14ac:dyDescent="0.2">
      <c r="A118" s="108" t="s">
        <v>107</v>
      </c>
      <c r="B118" s="108" t="s">
        <v>122</v>
      </c>
      <c r="C118" s="109" t="s">
        <v>296</v>
      </c>
      <c r="D118" s="110"/>
      <c r="E118" s="111" t="str">
        <f>IF(ISBLANK(D118),"",IFERROR(VLOOKUP(D118,[1]REgaReportesMultiples!$A$2:$M$350,6,FALSE),""))</f>
        <v/>
      </c>
      <c r="F118" s="111" t="str">
        <f>IF(ISBLANK(D118),"",IFERROR(VLOOKUP(D118,[1]REgaReportesMultiples!$A$2:$M$350,9,FALSE),""))</f>
        <v/>
      </c>
      <c r="G118" s="112" t="str">
        <f>IF(ISBLANK(D118),"",IFERROR(VLOOKUP(D118,[2]REgaReportesMultiples!$A$2:$M$350,6,FALSE),""))</f>
        <v/>
      </c>
      <c r="H118" s="112" t="str">
        <f>IF(ISBLANK(D118),"",IFERROR(VLOOKUP(D118,[2]REgaReportesMultiples!$A$2:$M$350,9,FALSE),""))</f>
        <v/>
      </c>
      <c r="I118" s="112" t="str">
        <f>IF(ISBLANK(D118),"",IF(ISERROR(VLOOKUP(D118,[3]REgaReportesMultiples!$A$2:$M$350,4,FALSE)),"",VLOOKUP(D118,[3]REgaReportesMultiples!$A$2:$M$350,4,FALSE)))</f>
        <v/>
      </c>
      <c r="J118" s="112" t="s">
        <v>383</v>
      </c>
    </row>
    <row r="119" spans="1:10" s="45" customFormat="1" ht="33.75" x14ac:dyDescent="0.2">
      <c r="A119" s="108" t="s">
        <v>107</v>
      </c>
      <c r="B119" s="108" t="s">
        <v>122</v>
      </c>
      <c r="C119" s="109" t="s">
        <v>297</v>
      </c>
      <c r="D119" s="110" t="s">
        <v>169</v>
      </c>
      <c r="E119" s="111">
        <f>IF(ISBLANK(D119),"",IFERROR(VLOOKUP(D119,[1]REgaReportesMultiples!$A$2:$M$350,6,FALSE),""))</f>
        <v>1425799.43</v>
      </c>
      <c r="F119" s="111">
        <f>IF(ISBLANK(D119),"",IFERROR(VLOOKUP(D119,[1]REgaReportesMultiples!$A$2:$M$350,9,FALSE),""))</f>
        <v>1425799.43</v>
      </c>
      <c r="G119" s="112">
        <f>IF(ISBLANK(D119),"",IFERROR(VLOOKUP(D119,[2]REgaReportesMultiples!$A$2:$M$350,6,FALSE),""))</f>
        <v>356450</v>
      </c>
      <c r="H119" s="112">
        <f>IF(ISBLANK(D119),"",IFERROR(VLOOKUP(D119,[2]REgaReportesMultiples!$A$2:$M$350,9,FALSE),""))</f>
        <v>356449.86</v>
      </c>
      <c r="I119" s="112">
        <f>IF(ISBLANK(D119),"",IF(ISERROR(VLOOKUP(D119,[3]REgaReportesMultiples!$A$2:$M$350,4,FALSE)),"",VLOOKUP(D119,[3]REgaReportesMultiples!$A$2:$M$350,4,FALSE)))</f>
        <v>1400000</v>
      </c>
      <c r="J119" s="112" t="s">
        <v>382</v>
      </c>
    </row>
    <row r="120" spans="1:10" s="45" customFormat="1" ht="33.75" x14ac:dyDescent="0.2">
      <c r="A120" s="108" t="s">
        <v>107</v>
      </c>
      <c r="B120" s="108" t="s">
        <v>122</v>
      </c>
      <c r="C120" s="109" t="s">
        <v>298</v>
      </c>
      <c r="D120" s="110"/>
      <c r="E120" s="111" t="str">
        <f>IF(ISBLANK(D120),"",IFERROR(VLOOKUP(D120,[1]REgaReportesMultiples!$A$2:$M$350,6,FALSE),""))</f>
        <v/>
      </c>
      <c r="F120" s="111" t="str">
        <f>IF(ISBLANK(D120),"",IFERROR(VLOOKUP(D120,[1]REgaReportesMultiples!$A$2:$M$350,9,FALSE),""))</f>
        <v/>
      </c>
      <c r="G120" s="112" t="str">
        <f>IF(ISBLANK(D120),"",IFERROR(VLOOKUP(D120,[2]REgaReportesMultiples!$A$2:$M$350,6,FALSE),""))</f>
        <v/>
      </c>
      <c r="H120" s="112" t="str">
        <f>IF(ISBLANK(D120),"",IFERROR(VLOOKUP(D120,[2]REgaReportesMultiples!$A$2:$M$350,9,FALSE),""))</f>
        <v/>
      </c>
      <c r="I120" s="112" t="str">
        <f>IF(ISBLANK(D120),"",IF(ISERROR(VLOOKUP(D120,[3]REgaReportesMultiples!$A$2:$M$350,4,FALSE)),"",VLOOKUP(D120,[3]REgaReportesMultiples!$A$2:$M$350,4,FALSE)))</f>
        <v/>
      </c>
      <c r="J120" s="112" t="s">
        <v>383</v>
      </c>
    </row>
    <row r="121" spans="1:10" s="45" customFormat="1" ht="33.75" x14ac:dyDescent="0.2">
      <c r="A121" s="108" t="s">
        <v>107</v>
      </c>
      <c r="B121" s="108" t="s">
        <v>122</v>
      </c>
      <c r="C121" s="109" t="s">
        <v>299</v>
      </c>
      <c r="D121" s="110"/>
      <c r="E121" s="111" t="str">
        <f>IF(ISBLANK(D121),"",IFERROR(VLOOKUP(D121,[1]REgaReportesMultiples!$A$2:$M$350,6,FALSE),""))</f>
        <v/>
      </c>
      <c r="F121" s="111" t="str">
        <f>IF(ISBLANK(D121),"",IFERROR(VLOOKUP(D121,[1]REgaReportesMultiples!$A$2:$M$350,9,FALSE),""))</f>
        <v/>
      </c>
      <c r="G121" s="112" t="str">
        <f>IF(ISBLANK(D121),"",IFERROR(VLOOKUP(D121,[2]REgaReportesMultiples!$A$2:$M$350,6,FALSE),""))</f>
        <v/>
      </c>
      <c r="H121" s="112" t="str">
        <f>IF(ISBLANK(D121),"",IFERROR(VLOOKUP(D121,[2]REgaReportesMultiples!$A$2:$M$350,9,FALSE),""))</f>
        <v/>
      </c>
      <c r="I121" s="112" t="str">
        <f>IF(ISBLANK(D121),"",IF(ISERROR(VLOOKUP(D121,[3]REgaReportesMultiples!$A$2:$M$350,4,FALSE)),"",VLOOKUP(D121,[3]REgaReportesMultiples!$A$2:$M$350,4,FALSE)))</f>
        <v/>
      </c>
      <c r="J121" s="112" t="s">
        <v>383</v>
      </c>
    </row>
    <row r="122" spans="1:10" s="45" customFormat="1" ht="33.75" x14ac:dyDescent="0.2">
      <c r="A122" s="108" t="s">
        <v>107</v>
      </c>
      <c r="B122" s="108" t="s">
        <v>122</v>
      </c>
      <c r="C122" s="109" t="s">
        <v>300</v>
      </c>
      <c r="D122" s="110"/>
      <c r="E122" s="111" t="str">
        <f>IF(ISBLANK(D122),"",IFERROR(VLOOKUP(D122,[1]REgaReportesMultiples!$A$2:$M$350,6,FALSE),""))</f>
        <v/>
      </c>
      <c r="F122" s="111" t="str">
        <f>IF(ISBLANK(D122),"",IFERROR(VLOOKUP(D122,[1]REgaReportesMultiples!$A$2:$M$350,9,FALSE),""))</f>
        <v/>
      </c>
      <c r="G122" s="112" t="str">
        <f>IF(ISBLANK(D122),"",IFERROR(VLOOKUP(D122,[2]REgaReportesMultiples!$A$2:$M$350,6,FALSE),""))</f>
        <v/>
      </c>
      <c r="H122" s="112" t="str">
        <f>IF(ISBLANK(D122),"",IFERROR(VLOOKUP(D122,[2]REgaReportesMultiples!$A$2:$M$350,9,FALSE),""))</f>
        <v/>
      </c>
      <c r="I122" s="112" t="str">
        <f>IF(ISBLANK(D122),"",IF(ISERROR(VLOOKUP(D122,[3]REgaReportesMultiples!$A$2:$M$350,4,FALSE)),"",VLOOKUP(D122,[3]REgaReportesMultiples!$A$2:$M$350,4,FALSE)))</f>
        <v/>
      </c>
      <c r="J122" s="112" t="s">
        <v>383</v>
      </c>
    </row>
    <row r="123" spans="1:10" s="45" customFormat="1" ht="45" x14ac:dyDescent="0.2">
      <c r="A123" s="108" t="s">
        <v>107</v>
      </c>
      <c r="B123" s="108" t="s">
        <v>122</v>
      </c>
      <c r="C123" s="109" t="s">
        <v>301</v>
      </c>
      <c r="D123" s="110"/>
      <c r="E123" s="111" t="str">
        <f>IF(ISBLANK(D123),"",IFERROR(VLOOKUP(D123,[1]REgaReportesMultiples!$A$2:$M$350,6,FALSE),""))</f>
        <v/>
      </c>
      <c r="F123" s="111" t="str">
        <f>IF(ISBLANK(D123),"",IFERROR(VLOOKUP(D123,[1]REgaReportesMultiples!$A$2:$M$350,9,FALSE),""))</f>
        <v/>
      </c>
      <c r="G123" s="112" t="str">
        <f>IF(ISBLANK(D123),"",IFERROR(VLOOKUP(D123,[2]REgaReportesMultiples!$A$2:$M$350,6,FALSE),""))</f>
        <v/>
      </c>
      <c r="H123" s="112" t="str">
        <f>IF(ISBLANK(D123),"",IFERROR(VLOOKUP(D123,[2]REgaReportesMultiples!$A$2:$M$350,9,FALSE),""))</f>
        <v/>
      </c>
      <c r="I123" s="112" t="str">
        <f>IF(ISBLANK(D123),"",IF(ISERROR(VLOOKUP(D123,[3]REgaReportesMultiples!$A$2:$M$350,4,FALSE)),"",VLOOKUP(D123,[3]REgaReportesMultiples!$A$2:$M$350,4,FALSE)))</f>
        <v/>
      </c>
      <c r="J123" s="112" t="s">
        <v>383</v>
      </c>
    </row>
    <row r="124" spans="1:10" s="45" customFormat="1" ht="33.75" x14ac:dyDescent="0.2">
      <c r="A124" s="108" t="s">
        <v>107</v>
      </c>
      <c r="B124" s="108" t="s">
        <v>122</v>
      </c>
      <c r="C124" s="109" t="s">
        <v>302</v>
      </c>
      <c r="D124" s="110"/>
      <c r="E124" s="111" t="str">
        <f>IF(ISBLANK(D124),"",IFERROR(VLOOKUP(D124,[1]REgaReportesMultiples!$A$2:$M$350,6,FALSE),""))</f>
        <v/>
      </c>
      <c r="F124" s="111" t="str">
        <f>IF(ISBLANK(D124),"",IFERROR(VLOOKUP(D124,[1]REgaReportesMultiples!$A$2:$M$350,9,FALSE),""))</f>
        <v/>
      </c>
      <c r="G124" s="112" t="str">
        <f>IF(ISBLANK(D124),"",IFERROR(VLOOKUP(D124,[2]REgaReportesMultiples!$A$2:$M$350,6,FALSE),""))</f>
        <v/>
      </c>
      <c r="H124" s="112" t="str">
        <f>IF(ISBLANK(D124),"",IFERROR(VLOOKUP(D124,[2]REgaReportesMultiples!$A$2:$M$350,9,FALSE),""))</f>
        <v/>
      </c>
      <c r="I124" s="112" t="str">
        <f>IF(ISBLANK(D124),"",IF(ISERROR(VLOOKUP(D124,[3]REgaReportesMultiples!$A$2:$M$350,4,FALSE)),"",VLOOKUP(D124,[3]REgaReportesMultiples!$A$2:$M$350,4,FALSE)))</f>
        <v/>
      </c>
      <c r="J124" s="112" t="s">
        <v>383</v>
      </c>
    </row>
    <row r="125" spans="1:10" ht="22.5" x14ac:dyDescent="0.2">
      <c r="A125" s="114" t="s">
        <v>44</v>
      </c>
      <c r="B125" s="108" t="s">
        <v>44</v>
      </c>
      <c r="C125" s="109" t="s">
        <v>303</v>
      </c>
      <c r="D125" s="110" t="s">
        <v>161</v>
      </c>
      <c r="E125" s="111">
        <f>IF(ISBLANK(D125),"",IFERROR(VLOOKUP(D125,[1]REgaReportesMultiples!$A$2:$M$350,6,FALSE),""))</f>
        <v>3381620</v>
      </c>
      <c r="F125" s="111">
        <f>IF(ISBLANK(D125),"",IFERROR(VLOOKUP(D125,[1]REgaReportesMultiples!$A$2:$M$350,9,FALSE),""))</f>
        <v>3381620</v>
      </c>
      <c r="G125" s="112">
        <f>IF(ISBLANK(D125),"",IFERROR(VLOOKUP(D125,[2]REgaReportesMultiples!$A$2:$M$350,6,FALSE),""))</f>
        <v>2925500</v>
      </c>
      <c r="H125" s="112">
        <f>IF(ISBLANK(D125),"",IFERROR(VLOOKUP(D125,[2]REgaReportesMultiples!$A$2:$M$350,9,FALSE),""))</f>
        <v>2925500</v>
      </c>
      <c r="I125" s="112" t="str">
        <f>IF(ISBLANK(D125),"",IF(ISERROR(VLOOKUP(D125,[3]REgaReportesMultiples!$A$2:$M$350,4,FALSE)),"",VLOOKUP(D125,[3]REgaReportesMultiples!$A$2:$M$350,4,FALSE)))</f>
        <v/>
      </c>
      <c r="J125" s="112" t="s">
        <v>382</v>
      </c>
    </row>
    <row r="126" spans="1:10" ht="22.5" x14ac:dyDescent="0.2">
      <c r="A126" s="114" t="s">
        <v>44</v>
      </c>
      <c r="B126" s="108" t="s">
        <v>44</v>
      </c>
      <c r="C126" s="109" t="s">
        <v>304</v>
      </c>
      <c r="D126" s="110"/>
      <c r="E126" s="111" t="str">
        <f>IF(ISBLANK(D126),"",IFERROR(VLOOKUP(D126,[1]REgaReportesMultiples!$A$2:$M$350,6,FALSE),""))</f>
        <v/>
      </c>
      <c r="F126" s="111" t="str">
        <f>IF(ISBLANK(D126),"",IFERROR(VLOOKUP(D126,[1]REgaReportesMultiples!$A$2:$M$350,9,FALSE),""))</f>
        <v/>
      </c>
      <c r="G126" s="112" t="str">
        <f>IF(ISBLANK(D126),"",IFERROR(VLOOKUP(D126,[2]REgaReportesMultiples!$A$2:$M$350,6,FALSE),""))</f>
        <v/>
      </c>
      <c r="H126" s="112" t="str">
        <f>IF(ISBLANK(D126),"",IFERROR(VLOOKUP(D126,[2]REgaReportesMultiples!$A$2:$M$350,9,FALSE),""))</f>
        <v/>
      </c>
      <c r="I126" s="112" t="str">
        <f>IF(ISBLANK(D126),"",IF(ISERROR(VLOOKUP(D126,[3]REgaReportesMultiples!$A$2:$M$350,4,FALSE)),"",VLOOKUP(D126,[3]REgaReportesMultiples!$A$2:$M$350,4,FALSE)))</f>
        <v/>
      </c>
      <c r="J126" s="112" t="s">
        <v>383</v>
      </c>
    </row>
    <row r="127" spans="1:10" ht="22.5" x14ac:dyDescent="0.2">
      <c r="A127" s="114" t="s">
        <v>44</v>
      </c>
      <c r="B127" s="108" t="s">
        <v>44</v>
      </c>
      <c r="C127" s="109" t="s">
        <v>305</v>
      </c>
      <c r="D127" s="110"/>
      <c r="E127" s="111" t="str">
        <f>IF(ISBLANK(D127),"",IFERROR(VLOOKUP(D127,[1]REgaReportesMultiples!$A$2:$M$350,6,FALSE),""))</f>
        <v/>
      </c>
      <c r="F127" s="111" t="str">
        <f>IF(ISBLANK(D127),"",IFERROR(VLOOKUP(D127,[1]REgaReportesMultiples!$A$2:$M$350,9,FALSE),""))</f>
        <v/>
      </c>
      <c r="G127" s="112" t="str">
        <f>IF(ISBLANK(D127),"",IFERROR(VLOOKUP(D127,[2]REgaReportesMultiples!$A$2:$M$350,6,FALSE),""))</f>
        <v/>
      </c>
      <c r="H127" s="112" t="str">
        <f>IF(ISBLANK(D127),"",IFERROR(VLOOKUP(D127,[2]REgaReportesMultiples!$A$2:$M$350,9,FALSE),""))</f>
        <v/>
      </c>
      <c r="I127" s="112" t="str">
        <f>IF(ISBLANK(D127),"",IF(ISERROR(VLOOKUP(D127,[3]REgaReportesMultiples!$A$2:$M$350,4,FALSE)),"",VLOOKUP(D127,[3]REgaReportesMultiples!$A$2:$M$350,4,FALSE)))</f>
        <v/>
      </c>
      <c r="J127" s="112" t="s">
        <v>383</v>
      </c>
    </row>
    <row r="128" spans="1:10" ht="22.5" x14ac:dyDescent="0.2">
      <c r="A128" s="114" t="s">
        <v>44</v>
      </c>
      <c r="B128" s="108" t="s">
        <v>44</v>
      </c>
      <c r="C128" s="109" t="s">
        <v>306</v>
      </c>
      <c r="D128" s="110"/>
      <c r="E128" s="111" t="str">
        <f>IF(ISBLANK(D128),"",IFERROR(VLOOKUP(D128,[1]REgaReportesMultiples!$A$2:$M$350,6,FALSE),""))</f>
        <v/>
      </c>
      <c r="F128" s="111" t="str">
        <f>IF(ISBLANK(D128),"",IFERROR(VLOOKUP(D128,[1]REgaReportesMultiples!$A$2:$M$350,9,FALSE),""))</f>
        <v/>
      </c>
      <c r="G128" s="112" t="str">
        <f>IF(ISBLANK(D128),"",IFERROR(VLOOKUP(D128,[2]REgaReportesMultiples!$A$2:$M$350,6,FALSE),""))</f>
        <v/>
      </c>
      <c r="H128" s="112" t="str">
        <f>IF(ISBLANK(D128),"",IFERROR(VLOOKUP(D128,[2]REgaReportesMultiples!$A$2:$M$350,9,FALSE),""))</f>
        <v/>
      </c>
      <c r="I128" s="112" t="str">
        <f>IF(ISBLANK(D128),"",IF(ISERROR(VLOOKUP(D128,[3]REgaReportesMultiples!$A$2:$M$350,4,FALSE)),"",VLOOKUP(D128,[3]REgaReportesMultiples!$A$2:$M$350,4,FALSE)))</f>
        <v/>
      </c>
      <c r="J128" s="112" t="s">
        <v>383</v>
      </c>
    </row>
    <row r="129" spans="1:10" ht="22.5" x14ac:dyDescent="0.2">
      <c r="A129" s="114" t="s">
        <v>44</v>
      </c>
      <c r="B129" s="108" t="s">
        <v>44</v>
      </c>
      <c r="C129" s="109" t="s">
        <v>307</v>
      </c>
      <c r="D129" s="110"/>
      <c r="E129" s="111" t="str">
        <f>IF(ISBLANK(D129),"",IFERROR(VLOOKUP(D129,[1]REgaReportesMultiples!$A$2:$M$350,6,FALSE),""))</f>
        <v/>
      </c>
      <c r="F129" s="111" t="str">
        <f>IF(ISBLANK(D129),"",IFERROR(VLOOKUP(D129,[1]REgaReportesMultiples!$A$2:$M$350,9,FALSE),""))</f>
        <v/>
      </c>
      <c r="G129" s="112" t="str">
        <f>IF(ISBLANK(D129),"",IFERROR(VLOOKUP(D129,[2]REgaReportesMultiples!$A$2:$M$350,6,FALSE),""))</f>
        <v/>
      </c>
      <c r="H129" s="112" t="str">
        <f>IF(ISBLANK(D129),"",IFERROR(VLOOKUP(D129,[2]REgaReportesMultiples!$A$2:$M$350,9,FALSE),""))</f>
        <v/>
      </c>
      <c r="I129" s="112" t="str">
        <f>IF(ISBLANK(D129),"",IF(ISERROR(VLOOKUP(D129,[3]REgaReportesMultiples!$A$2:$M$350,4,FALSE)),"",VLOOKUP(D129,[3]REgaReportesMultiples!$A$2:$M$350,4,FALSE)))</f>
        <v/>
      </c>
      <c r="J129" s="112" t="s">
        <v>383</v>
      </c>
    </row>
    <row r="130" spans="1:10" ht="33.75" x14ac:dyDescent="0.2">
      <c r="A130" s="114" t="s">
        <v>44</v>
      </c>
      <c r="B130" s="108" t="s">
        <v>44</v>
      </c>
      <c r="C130" s="109" t="s">
        <v>367</v>
      </c>
      <c r="D130" s="110"/>
      <c r="E130" s="111" t="str">
        <f>IF(ISBLANK(D130),"",IFERROR(VLOOKUP(D130,[1]REgaReportesMultiples!$A$2:$M$350,6,FALSE),""))</f>
        <v/>
      </c>
      <c r="F130" s="111" t="str">
        <f>IF(ISBLANK(D130),"",IFERROR(VLOOKUP(D130,[1]REgaReportesMultiples!$A$2:$M$350,9,FALSE),""))</f>
        <v/>
      </c>
      <c r="G130" s="112" t="str">
        <f>IF(ISBLANK(D130),"",IFERROR(VLOOKUP(D130,[2]REgaReportesMultiples!$A$2:$M$350,6,FALSE),""))</f>
        <v/>
      </c>
      <c r="H130" s="112" t="str">
        <f>IF(ISBLANK(D130),"",IFERROR(VLOOKUP(D130,[2]REgaReportesMultiples!$A$2:$M$350,9,FALSE),""))</f>
        <v/>
      </c>
      <c r="I130" s="112" t="str">
        <f>IF(ISBLANK(D130),"",IF(ISERROR(VLOOKUP(D130,[3]REgaReportesMultiples!$A$2:$M$350,4,FALSE)),"",VLOOKUP(D130,[3]REgaReportesMultiples!$A$2:$M$350,4,FALSE)))</f>
        <v/>
      </c>
      <c r="J130" s="112" t="s">
        <v>383</v>
      </c>
    </row>
    <row r="131" spans="1:10" ht="22.5" x14ac:dyDescent="0.2">
      <c r="A131" s="114" t="s">
        <v>44</v>
      </c>
      <c r="B131" s="108" t="s">
        <v>44</v>
      </c>
      <c r="C131" s="109" t="s">
        <v>308</v>
      </c>
      <c r="D131" s="110"/>
      <c r="E131" s="111" t="str">
        <f>IF(ISBLANK(D131),"",IFERROR(VLOOKUP(D131,[1]REgaReportesMultiples!$A$2:$M$350,6,FALSE),""))</f>
        <v/>
      </c>
      <c r="F131" s="111" t="str">
        <f>IF(ISBLANK(D131),"",IFERROR(VLOOKUP(D131,[1]REgaReportesMultiples!$A$2:$M$350,9,FALSE),""))</f>
        <v/>
      </c>
      <c r="G131" s="112" t="str">
        <f>IF(ISBLANK(D131),"",IFERROR(VLOOKUP(D131,[2]REgaReportesMultiples!$A$2:$M$350,6,FALSE),""))</f>
        <v/>
      </c>
      <c r="H131" s="112" t="str">
        <f>IF(ISBLANK(D131),"",IFERROR(VLOOKUP(D131,[2]REgaReportesMultiples!$A$2:$M$350,9,FALSE),""))</f>
        <v/>
      </c>
      <c r="I131" s="112" t="str">
        <f>IF(ISBLANK(D131),"",IF(ISERROR(VLOOKUP(D131,[3]REgaReportesMultiples!$A$2:$M$350,4,FALSE)),"",VLOOKUP(D131,[3]REgaReportesMultiples!$A$2:$M$350,4,FALSE)))</f>
        <v/>
      </c>
      <c r="J131" s="112" t="s">
        <v>383</v>
      </c>
    </row>
    <row r="132" spans="1:10" ht="22.5" x14ac:dyDescent="0.2">
      <c r="A132" s="114" t="s">
        <v>44</v>
      </c>
      <c r="B132" s="108" t="s">
        <v>44</v>
      </c>
      <c r="C132" s="109" t="s">
        <v>309</v>
      </c>
      <c r="D132" s="110"/>
      <c r="E132" s="111" t="str">
        <f>IF(ISBLANK(D132),"",IFERROR(VLOOKUP(D132,[1]REgaReportesMultiples!$A$2:$M$350,6,FALSE),""))</f>
        <v/>
      </c>
      <c r="F132" s="111" t="str">
        <f>IF(ISBLANK(D132),"",IFERROR(VLOOKUP(D132,[1]REgaReportesMultiples!$A$2:$M$350,9,FALSE),""))</f>
        <v/>
      </c>
      <c r="G132" s="112" t="str">
        <f>IF(ISBLANK(D132),"",IFERROR(VLOOKUP(D132,[2]REgaReportesMultiples!$A$2:$M$350,6,FALSE),""))</f>
        <v/>
      </c>
      <c r="H132" s="112" t="str">
        <f>IF(ISBLANK(D132),"",IFERROR(VLOOKUP(D132,[2]REgaReportesMultiples!$A$2:$M$350,9,FALSE),""))</f>
        <v/>
      </c>
      <c r="I132" s="112" t="str">
        <f>IF(ISBLANK(D132),"",IF(ISERROR(VLOOKUP(D132,[3]REgaReportesMultiples!$A$2:$M$350,4,FALSE)),"",VLOOKUP(D132,[3]REgaReportesMultiples!$A$2:$M$350,4,FALSE)))</f>
        <v/>
      </c>
      <c r="J132" s="112" t="s">
        <v>383</v>
      </c>
    </row>
    <row r="133" spans="1:10" x14ac:dyDescent="0.2">
      <c r="A133" s="114" t="s">
        <v>44</v>
      </c>
      <c r="B133" s="108" t="s">
        <v>44</v>
      </c>
      <c r="C133" s="109" t="s">
        <v>310</v>
      </c>
      <c r="D133" s="110"/>
      <c r="E133" s="111" t="str">
        <f>IF(ISBLANK(D133),"",IFERROR(VLOOKUP(D133,[1]REgaReportesMultiples!$A$2:$M$350,6,FALSE),""))</f>
        <v/>
      </c>
      <c r="F133" s="111" t="str">
        <f>IF(ISBLANK(D133),"",IFERROR(VLOOKUP(D133,[1]REgaReportesMultiples!$A$2:$M$350,9,FALSE),""))</f>
        <v/>
      </c>
      <c r="G133" s="112" t="str">
        <f>IF(ISBLANK(D133),"",IFERROR(VLOOKUP(D133,[2]REgaReportesMultiples!$A$2:$M$350,6,FALSE),""))</f>
        <v/>
      </c>
      <c r="H133" s="112" t="str">
        <f>IF(ISBLANK(D133),"",IFERROR(VLOOKUP(D133,[2]REgaReportesMultiples!$A$2:$M$350,9,FALSE),""))</f>
        <v/>
      </c>
      <c r="I133" s="112" t="str">
        <f>IF(ISBLANK(D133),"",IF(ISERROR(VLOOKUP(D133,[3]REgaReportesMultiples!$A$2:$M$350,4,FALSE)),"",VLOOKUP(D133,[3]REgaReportesMultiples!$A$2:$M$350,4,FALSE)))</f>
        <v/>
      </c>
      <c r="J133" s="112" t="s">
        <v>383</v>
      </c>
    </row>
    <row r="134" spans="1:10" s="45" customFormat="1" ht="22.5" x14ac:dyDescent="0.2">
      <c r="A134" s="114" t="s">
        <v>57</v>
      </c>
      <c r="B134" s="108" t="s">
        <v>57</v>
      </c>
      <c r="C134" s="109" t="s">
        <v>311</v>
      </c>
      <c r="D134" s="110" t="s">
        <v>179</v>
      </c>
      <c r="E134" s="111">
        <f>IF(ISBLANK(D134),"",IFERROR(VLOOKUP(D134,[1]REgaReportesMultiples!$A$2:$M$350,6,FALSE),""))</f>
        <v>1506229</v>
      </c>
      <c r="F134" s="111">
        <f>IF(ISBLANK(D134),"",IFERROR(VLOOKUP(D134,[1]REgaReportesMultiples!$A$2:$M$350,9,FALSE),""))</f>
        <v>868751.3</v>
      </c>
      <c r="G134" s="112">
        <f>IF(ISBLANK(D134),"",IFERROR(VLOOKUP(D134,[2]REgaReportesMultiples!$A$2:$M$350,6,FALSE),""))</f>
        <v>750000</v>
      </c>
      <c r="H134" s="112">
        <f>IF(ISBLANK(D134),"",IFERROR(VLOOKUP(D134,[2]REgaReportesMultiples!$A$2:$M$350,9,FALSE),""))</f>
        <v>527209.94999999995</v>
      </c>
      <c r="I134" s="112">
        <f>IF(ISBLANK(D134),"",IF(ISERROR(VLOOKUP(D134,[3]REgaReportesMultiples!$A$2:$M$350,4,FALSE)),"",VLOOKUP(D134,[3]REgaReportesMultiples!$A$2:$M$350,4,FALSE)))</f>
        <v>600000</v>
      </c>
      <c r="J134" s="112" t="s">
        <v>382</v>
      </c>
    </row>
    <row r="135" spans="1:10" s="45" customFormat="1" ht="22.5" x14ac:dyDescent="0.2">
      <c r="A135" s="114" t="s">
        <v>57</v>
      </c>
      <c r="B135" s="108" t="s">
        <v>57</v>
      </c>
      <c r="C135" s="109" t="s">
        <v>311</v>
      </c>
      <c r="D135" s="110" t="s">
        <v>178</v>
      </c>
      <c r="E135" s="111">
        <f>IF(ISBLANK(D135),"",IFERROR(VLOOKUP(D135,[1]REgaReportesMultiples!$A$2:$M$350,6,FALSE),""))</f>
        <v>8535300</v>
      </c>
      <c r="F135" s="111">
        <f>IF(ISBLANK(D135),"",IFERROR(VLOOKUP(D135,[1]REgaReportesMultiples!$A$2:$M$350,9,FALSE),""))</f>
        <v>4922923.9800000004</v>
      </c>
      <c r="G135" s="112">
        <f>IF(ISBLANK(D135),"",IFERROR(VLOOKUP(D135,[2]REgaReportesMultiples!$A$2:$M$350,6,FALSE),""))</f>
        <v>4250000</v>
      </c>
      <c r="H135" s="112">
        <f>IF(ISBLANK(D135),"",IFERROR(VLOOKUP(D135,[2]REgaReportesMultiples!$A$2:$M$350,9,FALSE),""))</f>
        <v>2987523.01</v>
      </c>
      <c r="I135" s="112">
        <f>IF(ISBLANK(D135),"",IF(ISERROR(VLOOKUP(D135,[3]REgaReportesMultiples!$A$2:$M$350,4,FALSE)),"",VLOOKUP(D135,[3]REgaReportesMultiples!$A$2:$M$350,4,FALSE)))</f>
        <v>3400000</v>
      </c>
      <c r="J135" s="112" t="s">
        <v>382</v>
      </c>
    </row>
    <row r="136" spans="1:10" s="45" customFormat="1" ht="22.5" x14ac:dyDescent="0.2">
      <c r="A136" s="114" t="s">
        <v>57</v>
      </c>
      <c r="B136" s="108" t="s">
        <v>57</v>
      </c>
      <c r="C136" s="109" t="s">
        <v>312</v>
      </c>
      <c r="D136" s="110" t="s">
        <v>162</v>
      </c>
      <c r="E136" s="111" t="str">
        <f>IF(ISBLANK(D136),"",IFERROR(VLOOKUP(D136,[1]REgaReportesMultiples!$A$2:$M$350,6,FALSE),""))</f>
        <v/>
      </c>
      <c r="F136" s="111" t="str">
        <f>IF(ISBLANK(D136),"",IFERROR(VLOOKUP(D136,[1]REgaReportesMultiples!$A$2:$M$350,9,FALSE),""))</f>
        <v/>
      </c>
      <c r="G136" s="112">
        <f>IF(ISBLANK(D136),"",IFERROR(VLOOKUP(D136,[2]REgaReportesMultiples!$A$2:$M$350,6,FALSE),""))</f>
        <v>2775219.06</v>
      </c>
      <c r="H136" s="112">
        <f>IF(ISBLANK(D136),"",IFERROR(VLOOKUP(D136,[2]REgaReportesMultiples!$A$2:$M$350,9,FALSE),""))</f>
        <v>2524277.11</v>
      </c>
      <c r="I136" s="112" t="str">
        <f>IF(ISBLANK(D136),"",IF(ISERROR(VLOOKUP(D136,[3]REgaReportesMultiples!$A$2:$M$350,4,FALSE)),"",VLOOKUP(D136,[3]REgaReportesMultiples!$A$2:$M$350,4,FALSE)))</f>
        <v/>
      </c>
      <c r="J136" s="112" t="s">
        <v>382</v>
      </c>
    </row>
    <row r="137" spans="1:10" s="45" customFormat="1" ht="22.5" x14ac:dyDescent="0.2">
      <c r="A137" s="114" t="s">
        <v>57</v>
      </c>
      <c r="B137" s="108" t="s">
        <v>57</v>
      </c>
      <c r="C137" s="109" t="s">
        <v>312</v>
      </c>
      <c r="D137" s="110" t="s">
        <v>163</v>
      </c>
      <c r="E137" s="111" t="str">
        <f>IF(ISBLANK(D137),"",IFERROR(VLOOKUP(D137,[1]REgaReportesMultiples!$A$2:$M$350,6,FALSE),""))</f>
        <v/>
      </c>
      <c r="F137" s="111" t="str">
        <f>IF(ISBLANK(D137),"",IFERROR(VLOOKUP(D137,[1]REgaReportesMultiples!$A$2:$M$350,9,FALSE),""))</f>
        <v/>
      </c>
      <c r="G137" s="112">
        <f>IF(ISBLANK(D137),"",IFERROR(VLOOKUP(D137,[2]REgaReportesMultiples!$A$2:$M$350,6,FALSE),""))</f>
        <v>1094788.25</v>
      </c>
      <c r="H137" s="112">
        <f>IF(ISBLANK(D137),"",IFERROR(VLOOKUP(D137,[2]REgaReportesMultiples!$A$2:$M$350,9,FALSE),""))</f>
        <v>1094276.8400000001</v>
      </c>
      <c r="I137" s="112" t="str">
        <f>IF(ISBLANK(D137),"",IF(ISERROR(VLOOKUP(D137,[3]REgaReportesMultiples!$A$2:$M$350,4,FALSE)),"",VLOOKUP(D137,[3]REgaReportesMultiples!$A$2:$M$350,4,FALSE)))</f>
        <v/>
      </c>
      <c r="J137" s="112" t="s">
        <v>382</v>
      </c>
    </row>
    <row r="138" spans="1:10" s="45" customFormat="1" ht="22.5" x14ac:dyDescent="0.2">
      <c r="A138" s="114" t="s">
        <v>57</v>
      </c>
      <c r="B138" s="108" t="s">
        <v>57</v>
      </c>
      <c r="C138" s="109" t="s">
        <v>312</v>
      </c>
      <c r="D138" s="110" t="s">
        <v>164</v>
      </c>
      <c r="E138" s="111" t="str">
        <f>IF(ISBLANK(D138),"",IFERROR(VLOOKUP(D138,[1]REgaReportesMultiples!$A$2:$M$350,6,FALSE),""))</f>
        <v/>
      </c>
      <c r="F138" s="111" t="str">
        <f>IF(ISBLANK(D138),"",IFERROR(VLOOKUP(D138,[1]REgaReportesMultiples!$A$2:$M$350,9,FALSE),""))</f>
        <v/>
      </c>
      <c r="G138" s="112">
        <f>IF(ISBLANK(D138),"",IFERROR(VLOOKUP(D138,[2]REgaReportesMultiples!$A$2:$M$350,6,FALSE),""))</f>
        <v>430461.53</v>
      </c>
      <c r="H138" s="112">
        <f>IF(ISBLANK(D138),"",IFERROR(VLOOKUP(D138,[2]REgaReportesMultiples!$A$2:$M$350,9,FALSE),""))</f>
        <v>150022.39999999999</v>
      </c>
      <c r="I138" s="112" t="str">
        <f>IF(ISBLANK(D138),"",IF(ISERROR(VLOOKUP(D138,[3]REgaReportesMultiples!$A$2:$M$350,4,FALSE)),"",VLOOKUP(D138,[3]REgaReportesMultiples!$A$2:$M$350,4,FALSE)))</f>
        <v/>
      </c>
      <c r="J138" s="112" t="s">
        <v>382</v>
      </c>
    </row>
    <row r="139" spans="1:10" s="45" customFormat="1" ht="22.5" x14ac:dyDescent="0.2">
      <c r="A139" s="114" t="s">
        <v>57</v>
      </c>
      <c r="B139" s="108" t="s">
        <v>57</v>
      </c>
      <c r="C139" s="109" t="s">
        <v>312</v>
      </c>
      <c r="D139" s="110" t="s">
        <v>165</v>
      </c>
      <c r="E139" s="111" t="str">
        <f>IF(ISBLANK(D139),"",IFERROR(VLOOKUP(D139,[1]REgaReportesMultiples!$A$2:$M$350,6,FALSE),""))</f>
        <v/>
      </c>
      <c r="F139" s="111" t="str">
        <f>IF(ISBLANK(D139),"",IFERROR(VLOOKUP(D139,[1]REgaReportesMultiples!$A$2:$M$350,9,FALSE),""))</f>
        <v/>
      </c>
      <c r="G139" s="112">
        <f>IF(ISBLANK(D139),"",IFERROR(VLOOKUP(D139,[2]REgaReportesMultiples!$A$2:$M$350,6,FALSE),""))</f>
        <v>9295980.9600000009</v>
      </c>
      <c r="H139" s="112">
        <f>IF(ISBLANK(D139),"",IFERROR(VLOOKUP(D139,[2]REgaReportesMultiples!$A$2:$M$350,9,FALSE),""))</f>
        <v>4684831.3899999997</v>
      </c>
      <c r="I139" s="112" t="str">
        <f>IF(ISBLANK(D139),"",IF(ISERROR(VLOOKUP(D139,[3]REgaReportesMultiples!$A$2:$M$350,4,FALSE)),"",VLOOKUP(D139,[3]REgaReportesMultiples!$A$2:$M$350,4,FALSE)))</f>
        <v/>
      </c>
      <c r="J139" s="112" t="s">
        <v>382</v>
      </c>
    </row>
    <row r="140" spans="1:10" s="45" customFormat="1" ht="22.5" x14ac:dyDescent="0.2">
      <c r="A140" s="114" t="s">
        <v>57</v>
      </c>
      <c r="B140" s="108" t="s">
        <v>57</v>
      </c>
      <c r="C140" s="109" t="s">
        <v>313</v>
      </c>
      <c r="D140" s="110"/>
      <c r="E140" s="111" t="str">
        <f>IF(ISBLANK(D140),"",IFERROR(VLOOKUP(D140,[1]REgaReportesMultiples!$A$2:$M$350,6,FALSE),""))</f>
        <v/>
      </c>
      <c r="F140" s="111" t="str">
        <f>IF(ISBLANK(D140),"",IFERROR(VLOOKUP(D140,[1]REgaReportesMultiples!$A$2:$M$350,9,FALSE),""))</f>
        <v/>
      </c>
      <c r="G140" s="112" t="str">
        <f>IF(ISBLANK(D140),"",IFERROR(VLOOKUP(D140,[2]REgaReportesMultiples!$A$2:$M$350,6,FALSE),""))</f>
        <v/>
      </c>
      <c r="H140" s="112" t="str">
        <f>IF(ISBLANK(D140),"",IFERROR(VLOOKUP(D140,[2]REgaReportesMultiples!$A$2:$M$350,9,FALSE),""))</f>
        <v/>
      </c>
      <c r="I140" s="112" t="str">
        <f>IF(ISBLANK(D140),"",IF(ISERROR(VLOOKUP(D140,[3]REgaReportesMultiples!$A$2:$M$350,4,FALSE)),"",VLOOKUP(D140,[3]REgaReportesMultiples!$A$2:$M$350,4,FALSE)))</f>
        <v/>
      </c>
      <c r="J140" s="112" t="s">
        <v>383</v>
      </c>
    </row>
    <row r="141" spans="1:10" ht="22.5" x14ac:dyDescent="0.2">
      <c r="A141" s="114" t="s">
        <v>57</v>
      </c>
      <c r="B141" s="108" t="s">
        <v>123</v>
      </c>
      <c r="C141" s="109" t="s">
        <v>314</v>
      </c>
      <c r="D141" s="110"/>
      <c r="E141" s="111" t="str">
        <f>IF(ISBLANK(D141),"",IFERROR(VLOOKUP(D141,[1]REgaReportesMultiples!$A$2:$M$350,6,FALSE),""))</f>
        <v/>
      </c>
      <c r="F141" s="111" t="str">
        <f>IF(ISBLANK(D141),"",IFERROR(VLOOKUP(D141,[1]REgaReportesMultiples!$A$2:$M$350,9,FALSE),""))</f>
        <v/>
      </c>
      <c r="G141" s="112" t="str">
        <f>IF(ISBLANK(D141),"",IFERROR(VLOOKUP(D141,[2]REgaReportesMultiples!$A$2:$M$350,6,FALSE),""))</f>
        <v/>
      </c>
      <c r="H141" s="112" t="str">
        <f>IF(ISBLANK(D141),"",IFERROR(VLOOKUP(D141,[2]REgaReportesMultiples!$A$2:$M$350,9,FALSE),""))</f>
        <v/>
      </c>
      <c r="I141" s="112" t="str">
        <f>IF(ISBLANK(D141),"",IF(ISERROR(VLOOKUP(D141,[3]REgaReportesMultiples!$A$2:$M$350,4,FALSE)),"",VLOOKUP(D141,[3]REgaReportesMultiples!$A$2:$M$350,4,FALSE)))</f>
        <v/>
      </c>
      <c r="J141" s="112" t="s">
        <v>383</v>
      </c>
    </row>
    <row r="142" spans="1:10" ht="22.5" x14ac:dyDescent="0.2">
      <c r="A142" s="114" t="s">
        <v>57</v>
      </c>
      <c r="B142" s="108" t="s">
        <v>123</v>
      </c>
      <c r="C142" s="109" t="s">
        <v>315</v>
      </c>
      <c r="D142" s="110" t="s">
        <v>172</v>
      </c>
      <c r="E142" s="111" t="str">
        <f>IF(ISBLANK(D142),"",IFERROR(VLOOKUP(D142,[1]REgaReportesMultiples!$A$2:$M$350,6,FALSE),""))</f>
        <v/>
      </c>
      <c r="F142" s="111" t="str">
        <f>IF(ISBLANK(D142),"",IFERROR(VLOOKUP(D142,[1]REgaReportesMultiples!$A$2:$M$350,9,FALSE),""))</f>
        <v/>
      </c>
      <c r="G142" s="112">
        <f>IF(ISBLANK(D142),"",IFERROR(VLOOKUP(D142,[2]REgaReportesMultiples!$A$2:$M$350,6,FALSE),""))</f>
        <v>17920.41</v>
      </c>
      <c r="H142" s="112">
        <f>IF(ISBLANK(D142),"",IFERROR(VLOOKUP(D142,[2]REgaReportesMultiples!$A$2:$M$350,9,FALSE),""))</f>
        <v>17516.25</v>
      </c>
      <c r="I142" s="112" t="str">
        <f>IF(ISBLANK(D142),"",IF(ISERROR(VLOOKUP(D142,[3]REgaReportesMultiples!$A$2:$M$350,4,FALSE)),"",VLOOKUP(D142,[3]REgaReportesMultiples!$A$2:$M$350,4,FALSE)))</f>
        <v/>
      </c>
      <c r="J142" s="112" t="s">
        <v>382</v>
      </c>
    </row>
    <row r="143" spans="1:10" x14ac:dyDescent="0.2">
      <c r="A143" s="114" t="s">
        <v>57</v>
      </c>
      <c r="B143" s="108" t="s">
        <v>123</v>
      </c>
      <c r="C143" s="109" t="s">
        <v>316</v>
      </c>
      <c r="D143" s="110" t="s">
        <v>173</v>
      </c>
      <c r="E143" s="111" t="str">
        <f>IF(ISBLANK(D143),"",IFERROR(VLOOKUP(D143,[1]REgaReportesMultiples!$A$2:$M$350,6,FALSE),""))</f>
        <v/>
      </c>
      <c r="F143" s="111" t="str">
        <f>IF(ISBLANK(D143),"",IFERROR(VLOOKUP(D143,[1]REgaReportesMultiples!$A$2:$M$350,9,FALSE),""))</f>
        <v/>
      </c>
      <c r="G143" s="112">
        <f>IF(ISBLANK(D143),"",IFERROR(VLOOKUP(D143,[2]REgaReportesMultiples!$A$2:$M$350,6,FALSE),""))</f>
        <v>1169725.54</v>
      </c>
      <c r="H143" s="112">
        <f>IF(ISBLANK(D143),"",IFERROR(VLOOKUP(D143,[2]REgaReportesMultiples!$A$2:$M$350,9,FALSE),""))</f>
        <v>1169440.74</v>
      </c>
      <c r="I143" s="112">
        <f>IF(ISBLANK(D143),"",IF(ISERROR(VLOOKUP(D143,[3]REgaReportesMultiples!$A$2:$M$350,4,FALSE)),"",VLOOKUP(D143,[3]REgaReportesMultiples!$A$2:$M$350,4,FALSE)))</f>
        <v>450000</v>
      </c>
      <c r="J143" s="112" t="s">
        <v>382</v>
      </c>
    </row>
    <row r="144" spans="1:10" x14ac:dyDescent="0.2">
      <c r="A144" s="114" t="s">
        <v>57</v>
      </c>
      <c r="B144" s="108" t="s">
        <v>123</v>
      </c>
      <c r="C144" s="109" t="s">
        <v>316</v>
      </c>
      <c r="D144" s="110" t="s">
        <v>174</v>
      </c>
      <c r="E144" s="111">
        <f>IF(ISBLANK(D144),"",IFERROR(VLOOKUP(D144,[1]REgaReportesMultiples!$A$2:$M$350,6,FALSE),""))</f>
        <v>11254831</v>
      </c>
      <c r="F144" s="111">
        <f>IF(ISBLANK(D144),"",IFERROR(VLOOKUP(D144,[1]REgaReportesMultiples!$A$2:$M$350,9,FALSE),""))</f>
        <v>10618457.289999999</v>
      </c>
      <c r="G144" s="112">
        <f>IF(ISBLANK(D144),"",IFERROR(VLOOKUP(D144,[2]REgaReportesMultiples!$A$2:$M$350,6,FALSE),""))</f>
        <v>8424443</v>
      </c>
      <c r="H144" s="112">
        <f>IF(ISBLANK(D144),"",IFERROR(VLOOKUP(D144,[2]REgaReportesMultiples!$A$2:$M$350,9,FALSE),""))</f>
        <v>8219597.4900000002</v>
      </c>
      <c r="I144" s="112">
        <f>IF(ISBLANK(D144),"",IF(ISERROR(VLOOKUP(D144,[3]REgaReportesMultiples!$A$2:$M$350,4,FALSE)),"",VLOOKUP(D144,[3]REgaReportesMultiples!$A$2:$M$350,4,FALSE)))</f>
        <v>5300000</v>
      </c>
      <c r="J144" s="112" t="s">
        <v>382</v>
      </c>
    </row>
    <row r="145" spans="1:10" ht="33.75" x14ac:dyDescent="0.2">
      <c r="A145" s="114" t="s">
        <v>57</v>
      </c>
      <c r="B145" s="108" t="s">
        <v>123</v>
      </c>
      <c r="C145" s="109" t="s">
        <v>317</v>
      </c>
      <c r="D145" s="110"/>
      <c r="E145" s="111" t="str">
        <f>IF(ISBLANK(D145),"",IFERROR(VLOOKUP(D145,[1]REgaReportesMultiples!$A$2:$M$350,6,FALSE),""))</f>
        <v/>
      </c>
      <c r="F145" s="111" t="str">
        <f>IF(ISBLANK(D145),"",IFERROR(VLOOKUP(D145,[1]REgaReportesMultiples!$A$2:$M$350,9,FALSE),""))</f>
        <v/>
      </c>
      <c r="G145" s="112" t="str">
        <f>IF(ISBLANK(D145),"",IFERROR(VLOOKUP(D145,[2]REgaReportesMultiples!$A$2:$M$350,6,FALSE),""))</f>
        <v/>
      </c>
      <c r="H145" s="112" t="str">
        <f>IF(ISBLANK(D145),"",IFERROR(VLOOKUP(D145,[2]REgaReportesMultiples!$A$2:$M$350,9,FALSE),""))</f>
        <v/>
      </c>
      <c r="I145" s="112" t="str">
        <f>IF(ISBLANK(D145),"",IF(ISERROR(VLOOKUP(D145,[3]REgaReportesMultiples!$A$2:$M$350,4,FALSE)),"",VLOOKUP(D145,[3]REgaReportesMultiples!$A$2:$M$350,4,FALSE)))</f>
        <v/>
      </c>
      <c r="J145" s="112" t="s">
        <v>383</v>
      </c>
    </row>
    <row r="146" spans="1:10" ht="33.75" x14ac:dyDescent="0.2">
      <c r="A146" s="114" t="s">
        <v>57</v>
      </c>
      <c r="B146" s="108" t="s">
        <v>123</v>
      </c>
      <c r="C146" s="109" t="s">
        <v>318</v>
      </c>
      <c r="D146" s="110"/>
      <c r="E146" s="111" t="str">
        <f>IF(ISBLANK(D146),"",IFERROR(VLOOKUP(D146,[1]REgaReportesMultiples!$A$2:$M$350,6,FALSE),""))</f>
        <v/>
      </c>
      <c r="F146" s="111" t="str">
        <f>IF(ISBLANK(D146),"",IFERROR(VLOOKUP(D146,[1]REgaReportesMultiples!$A$2:$M$350,9,FALSE),""))</f>
        <v/>
      </c>
      <c r="G146" s="112" t="str">
        <f>IF(ISBLANK(D146),"",IFERROR(VLOOKUP(D146,[2]REgaReportesMultiples!$A$2:$M$350,6,FALSE),""))</f>
        <v/>
      </c>
      <c r="H146" s="112" t="str">
        <f>IF(ISBLANK(D146),"",IFERROR(VLOOKUP(D146,[2]REgaReportesMultiples!$A$2:$M$350,9,FALSE),""))</f>
        <v/>
      </c>
      <c r="I146" s="112" t="str">
        <f>IF(ISBLANK(D146),"",IF(ISERROR(VLOOKUP(D146,[3]REgaReportesMultiples!$A$2:$M$350,4,FALSE)),"",VLOOKUP(D146,[3]REgaReportesMultiples!$A$2:$M$350,4,FALSE)))</f>
        <v/>
      </c>
      <c r="J146" s="112" t="s">
        <v>383</v>
      </c>
    </row>
    <row r="147" spans="1:10" s="45" customFormat="1" ht="56.25" x14ac:dyDescent="0.2">
      <c r="A147" s="114" t="s">
        <v>57</v>
      </c>
      <c r="B147" s="108" t="s">
        <v>124</v>
      </c>
      <c r="C147" s="109" t="s">
        <v>319</v>
      </c>
      <c r="D147" s="110"/>
      <c r="E147" s="111" t="str">
        <f>IF(ISBLANK(D147),"",IFERROR(VLOOKUP(D147,[1]REgaReportesMultiples!$A$2:$M$350,6,FALSE),""))</f>
        <v/>
      </c>
      <c r="F147" s="111" t="str">
        <f>IF(ISBLANK(D147),"",IFERROR(VLOOKUP(D147,[1]REgaReportesMultiples!$A$2:$M$350,9,FALSE),""))</f>
        <v/>
      </c>
      <c r="G147" s="112" t="str">
        <f>IF(ISBLANK(D147),"",IFERROR(VLOOKUP(D147,[2]REgaReportesMultiples!$A$2:$M$350,6,FALSE),""))</f>
        <v/>
      </c>
      <c r="H147" s="112" t="str">
        <f>IF(ISBLANK(D147),"",IFERROR(VLOOKUP(D147,[2]REgaReportesMultiples!$A$2:$M$350,9,FALSE),""))</f>
        <v/>
      </c>
      <c r="I147" s="112" t="str">
        <f>IF(ISBLANK(D147),"",IF(ISERROR(VLOOKUP(D147,[3]REgaReportesMultiples!$A$2:$M$350,4,FALSE)),"",VLOOKUP(D147,[3]REgaReportesMultiples!$A$2:$M$350,4,FALSE)))</f>
        <v/>
      </c>
      <c r="J147" s="112" t="s">
        <v>383</v>
      </c>
    </row>
    <row r="148" spans="1:10" s="45" customFormat="1" ht="56.25" x14ac:dyDescent="0.2">
      <c r="A148" s="114" t="s">
        <v>57</v>
      </c>
      <c r="B148" s="108" t="s">
        <v>124</v>
      </c>
      <c r="C148" s="109" t="s">
        <v>320</v>
      </c>
      <c r="D148" s="110"/>
      <c r="E148" s="111" t="str">
        <f>IF(ISBLANK(D148),"",IFERROR(VLOOKUP(D148,[1]REgaReportesMultiples!$A$2:$M$350,6,FALSE),""))</f>
        <v/>
      </c>
      <c r="F148" s="111" t="str">
        <f>IF(ISBLANK(D148),"",IFERROR(VLOOKUP(D148,[1]REgaReportesMultiples!$A$2:$M$350,9,FALSE),""))</f>
        <v/>
      </c>
      <c r="G148" s="112" t="str">
        <f>IF(ISBLANK(D148),"",IFERROR(VLOOKUP(D148,[2]REgaReportesMultiples!$A$2:$M$350,6,FALSE),""))</f>
        <v/>
      </c>
      <c r="H148" s="112" t="str">
        <f>IF(ISBLANK(D148),"",IFERROR(VLOOKUP(D148,[2]REgaReportesMultiples!$A$2:$M$350,9,FALSE),""))</f>
        <v/>
      </c>
      <c r="I148" s="112" t="str">
        <f>IF(ISBLANK(D148),"",IF(ISERROR(VLOOKUP(D148,[3]REgaReportesMultiples!$A$2:$M$350,4,FALSE)),"",VLOOKUP(D148,[3]REgaReportesMultiples!$A$2:$M$350,4,FALSE)))</f>
        <v/>
      </c>
      <c r="J148" s="112" t="s">
        <v>383</v>
      </c>
    </row>
    <row r="149" spans="1:10" ht="22.5" x14ac:dyDescent="0.2">
      <c r="A149" s="109" t="s">
        <v>109</v>
      </c>
      <c r="B149" s="108" t="s">
        <v>109</v>
      </c>
      <c r="C149" s="109" t="s">
        <v>321</v>
      </c>
      <c r="D149" s="110" t="s">
        <v>154</v>
      </c>
      <c r="E149" s="111">
        <f>IF(ISBLANK(D149),"",IFERROR(VLOOKUP(D149,[1]REgaReportesMultiples!$A$2:$M$350,6,FALSE),""))</f>
        <v>57457.5</v>
      </c>
      <c r="F149" s="111">
        <f>IF(ISBLANK(D149),"",IFERROR(VLOOKUP(D149,[1]REgaReportesMultiples!$A$2:$M$350,9,FALSE),""))</f>
        <v>38403.5</v>
      </c>
      <c r="G149" s="112">
        <f>IF(ISBLANK(D149),"",IFERROR(VLOOKUP(D149,[2]REgaReportesMultiples!$A$2:$M$350,6,FALSE),""))</f>
        <v>63403</v>
      </c>
      <c r="H149" s="112">
        <f>IF(ISBLANK(D149),"",IFERROR(VLOOKUP(D149,[2]REgaReportesMultiples!$A$2:$M$350,9,FALSE),""))</f>
        <v>38954</v>
      </c>
      <c r="I149" s="112">
        <f>IF(ISBLANK(D149),"",IF(ISERROR(VLOOKUP(D149,[3]REgaReportesMultiples!$A$2:$M$350,4,FALSE)),"",VLOOKUP(D149,[3]REgaReportesMultiples!$A$2:$M$350,4,FALSE)))</f>
        <v>33000</v>
      </c>
      <c r="J149" s="112" t="s">
        <v>382</v>
      </c>
    </row>
    <row r="150" spans="1:10" ht="56.25" x14ac:dyDescent="0.2">
      <c r="A150" s="109" t="s">
        <v>109</v>
      </c>
      <c r="B150" s="108" t="s">
        <v>109</v>
      </c>
      <c r="C150" s="109" t="s">
        <v>322</v>
      </c>
      <c r="D150" s="110" t="s">
        <v>155</v>
      </c>
      <c r="E150" s="111">
        <f>IF(ISBLANK(D150),"",IFERROR(VLOOKUP(D150,[1]REgaReportesMultiples!$A$2:$M$350,6,FALSE),""))</f>
        <v>2531941</v>
      </c>
      <c r="F150" s="111">
        <f>IF(ISBLANK(D150),"",IFERROR(VLOOKUP(D150,[1]REgaReportesMultiples!$A$2:$M$350,9,FALSE),""))</f>
        <v>2421248.54</v>
      </c>
      <c r="G150" s="112">
        <f>IF(ISBLANK(D150),"",IFERROR(VLOOKUP(D150,[2]REgaReportesMultiples!$A$2:$M$350,6,FALSE),""))</f>
        <v>1231995</v>
      </c>
      <c r="H150" s="112">
        <f>IF(ISBLANK(D150),"",IFERROR(VLOOKUP(D150,[2]REgaReportesMultiples!$A$2:$M$350,9,FALSE),""))</f>
        <v>1161081.83</v>
      </c>
      <c r="I150" s="112" t="str">
        <f>IF(ISBLANK(D150),"",IF(ISERROR(VLOOKUP(D150,[3]REgaReportesMultiples!$A$2:$M$350,4,FALSE)),"",VLOOKUP(D150,[3]REgaReportesMultiples!$A$2:$M$350,4,FALSE)))</f>
        <v/>
      </c>
      <c r="J150" s="112" t="s">
        <v>382</v>
      </c>
    </row>
    <row r="151" spans="1:10" ht="56.25" x14ac:dyDescent="0.2">
      <c r="A151" s="109" t="s">
        <v>109</v>
      </c>
      <c r="B151" s="108" t="s">
        <v>109</v>
      </c>
      <c r="C151" s="109" t="s">
        <v>322</v>
      </c>
      <c r="D151" s="110" t="s">
        <v>156</v>
      </c>
      <c r="E151" s="111" t="str">
        <f>IF(ISBLANK(D151),"",IFERROR(VLOOKUP(D151,[1]REgaReportesMultiples!$A$2:$M$350,6,FALSE),""))</f>
        <v/>
      </c>
      <c r="F151" s="111" t="str">
        <f>IF(ISBLANK(D151),"",IFERROR(VLOOKUP(D151,[1]REgaReportesMultiples!$A$2:$M$350,9,FALSE),""))</f>
        <v/>
      </c>
      <c r="G151" s="112">
        <f>IF(ISBLANK(D151),"",IFERROR(VLOOKUP(D151,[2]REgaReportesMultiples!$A$2:$M$350,6,FALSE),""))</f>
        <v>840075</v>
      </c>
      <c r="H151" s="112">
        <f>IF(ISBLANK(D151),"",IFERROR(VLOOKUP(D151,[2]REgaReportesMultiples!$A$2:$M$350,9,FALSE),""))</f>
        <v>792802.9</v>
      </c>
      <c r="I151" s="112">
        <f>IF(ISBLANK(D151),"",IF(ISERROR(VLOOKUP(D151,[3]REgaReportesMultiples!$A$2:$M$350,4,FALSE)),"",VLOOKUP(D151,[3]REgaReportesMultiples!$A$2:$M$350,4,FALSE)))</f>
        <v>1972953</v>
      </c>
      <c r="J151" s="112" t="s">
        <v>382</v>
      </c>
    </row>
    <row r="152" spans="1:10" s="45" customFormat="1" ht="33.75" x14ac:dyDescent="0.2">
      <c r="A152" s="114" t="s">
        <v>113</v>
      </c>
      <c r="B152" s="108" t="s">
        <v>114</v>
      </c>
      <c r="C152" s="109" t="s">
        <v>323</v>
      </c>
      <c r="D152" s="110"/>
      <c r="E152" s="111" t="str">
        <f>IF(ISBLANK(D152),"",IFERROR(VLOOKUP(D152,[1]REgaReportesMultiples!$A$2:$M$350,6,FALSE),""))</f>
        <v/>
      </c>
      <c r="F152" s="111" t="str">
        <f>IF(ISBLANK(D152),"",IFERROR(VLOOKUP(D152,[1]REgaReportesMultiples!$A$2:$M$350,9,FALSE),""))</f>
        <v/>
      </c>
      <c r="G152" s="112" t="str">
        <f>IF(ISBLANK(D152),"",IFERROR(VLOOKUP(D152,[2]REgaReportesMultiples!$A$2:$M$350,6,FALSE),""))</f>
        <v/>
      </c>
      <c r="H152" s="112" t="str">
        <f>IF(ISBLANK(D152),"",IFERROR(VLOOKUP(D152,[2]REgaReportesMultiples!$A$2:$M$350,9,FALSE),""))</f>
        <v/>
      </c>
      <c r="I152" s="112" t="str">
        <f>IF(ISBLANK(D152),"",IF(ISERROR(VLOOKUP(D152,[3]REgaReportesMultiples!$A$2:$M$350,4,FALSE)),"",VLOOKUP(D152,[3]REgaReportesMultiples!$A$2:$M$350,4,FALSE)))</f>
        <v/>
      </c>
      <c r="J152" s="112" t="s">
        <v>383</v>
      </c>
    </row>
    <row r="153" spans="1:10" s="45" customFormat="1" x14ac:dyDescent="0.2">
      <c r="A153" s="114" t="s">
        <v>113</v>
      </c>
      <c r="B153" s="108" t="s">
        <v>125</v>
      </c>
      <c r="C153" s="109" t="s">
        <v>324</v>
      </c>
      <c r="D153" s="110"/>
      <c r="E153" s="111" t="str">
        <f>IF(ISBLANK(D153),"",IFERROR(VLOOKUP(D153,[1]REgaReportesMultiples!$A$2:$M$350,6,FALSE),""))</f>
        <v/>
      </c>
      <c r="F153" s="111" t="str">
        <f>IF(ISBLANK(D153),"",IFERROR(VLOOKUP(D153,[1]REgaReportesMultiples!$A$2:$M$350,9,FALSE),""))</f>
        <v/>
      </c>
      <c r="G153" s="112" t="str">
        <f>IF(ISBLANK(D153),"",IFERROR(VLOOKUP(D153,[2]REgaReportesMultiples!$A$2:$M$350,6,FALSE),""))</f>
        <v/>
      </c>
      <c r="H153" s="112" t="str">
        <f>IF(ISBLANK(D153),"",IFERROR(VLOOKUP(D153,[2]REgaReportesMultiples!$A$2:$M$350,9,FALSE),""))</f>
        <v/>
      </c>
      <c r="I153" s="112" t="str">
        <f>IF(ISBLANK(D153),"",IF(ISERROR(VLOOKUP(D153,[3]REgaReportesMultiples!$A$2:$M$350,4,FALSE)),"",VLOOKUP(D153,[3]REgaReportesMultiples!$A$2:$M$350,4,FALSE)))</f>
        <v/>
      </c>
      <c r="J153" s="112" t="s">
        <v>383</v>
      </c>
    </row>
    <row r="154" spans="1:10" s="45" customFormat="1" x14ac:dyDescent="0.2">
      <c r="A154" s="114" t="s">
        <v>113</v>
      </c>
      <c r="B154" s="108" t="s">
        <v>125</v>
      </c>
      <c r="C154" s="109" t="s">
        <v>265</v>
      </c>
      <c r="D154" s="115" t="s">
        <v>143</v>
      </c>
      <c r="E154" s="111" t="str">
        <f>IF(ISBLANK(D154),"",IFERROR(VLOOKUP(D154,[1]REgaReportesMultiples!$A$2:$M$350,6,FALSE),""))</f>
        <v/>
      </c>
      <c r="F154" s="111" t="str">
        <f>IF(ISBLANK(D154),"",IFERROR(VLOOKUP(D154,[1]REgaReportesMultiples!$A$2:$M$350,9,FALSE),""))</f>
        <v/>
      </c>
      <c r="G154" s="112" t="str">
        <f>IF(ISBLANK(D154),"",IFERROR(VLOOKUP(D154,[2]REgaReportesMultiples!$A$2:$M$350,6,FALSE),""))</f>
        <v/>
      </c>
      <c r="H154" s="112" t="str">
        <f>IF(ISBLANK(D154),"",IFERROR(VLOOKUP(D154,[2]REgaReportesMultiples!$A$2:$M$350,9,FALSE),""))</f>
        <v/>
      </c>
      <c r="I154" s="112" t="str">
        <f>IF(ISBLANK(D154),"",IF(ISERROR(VLOOKUP(D154,[3]REgaReportesMultiples!$A$2:$M$350,4,FALSE)),"",VLOOKUP(D154,[3]REgaReportesMultiples!$A$2:$M$350,4,FALSE)))</f>
        <v/>
      </c>
      <c r="J154" s="112" t="s">
        <v>383</v>
      </c>
    </row>
    <row r="155" spans="1:10" s="45" customFormat="1" ht="33.75" x14ac:dyDescent="0.2">
      <c r="A155" s="114" t="s">
        <v>113</v>
      </c>
      <c r="B155" s="108" t="s">
        <v>125</v>
      </c>
      <c r="C155" s="109" t="s">
        <v>325</v>
      </c>
      <c r="D155" s="110"/>
      <c r="E155" s="111" t="str">
        <f>IF(ISBLANK(D155),"",IFERROR(VLOOKUP(D155,[1]REgaReportesMultiples!$A$2:$M$350,6,FALSE),""))</f>
        <v/>
      </c>
      <c r="F155" s="111" t="str">
        <f>IF(ISBLANK(D155),"",IFERROR(VLOOKUP(D155,[1]REgaReportesMultiples!$A$2:$M$350,9,FALSE),""))</f>
        <v/>
      </c>
      <c r="G155" s="112" t="str">
        <f>IF(ISBLANK(D155),"",IFERROR(VLOOKUP(D155,[2]REgaReportesMultiples!$A$2:$M$350,6,FALSE),""))</f>
        <v/>
      </c>
      <c r="H155" s="112" t="str">
        <f>IF(ISBLANK(D155),"",IFERROR(VLOOKUP(D155,[2]REgaReportesMultiples!$A$2:$M$350,9,FALSE),""))</f>
        <v/>
      </c>
      <c r="I155" s="112" t="str">
        <f>IF(ISBLANK(D155),"",IF(ISERROR(VLOOKUP(D155,[3]REgaReportesMultiples!$A$2:$M$350,4,FALSE)),"",VLOOKUP(D155,[3]REgaReportesMultiples!$A$2:$M$350,4,FALSE)))</f>
        <v/>
      </c>
      <c r="J155" s="112" t="s">
        <v>383</v>
      </c>
    </row>
    <row r="156" spans="1:10" s="45" customFormat="1" ht="22.5" x14ac:dyDescent="0.2">
      <c r="A156" s="114" t="s">
        <v>113</v>
      </c>
      <c r="B156" s="108" t="s">
        <v>125</v>
      </c>
      <c r="C156" s="109" t="s">
        <v>326</v>
      </c>
      <c r="D156" s="110"/>
      <c r="E156" s="111" t="str">
        <f>IF(ISBLANK(D156),"",IFERROR(VLOOKUP(D156,[1]REgaReportesMultiples!$A$2:$M$350,6,FALSE),""))</f>
        <v/>
      </c>
      <c r="F156" s="111" t="str">
        <f>IF(ISBLANK(D156),"",IFERROR(VLOOKUP(D156,[1]REgaReportesMultiples!$A$2:$M$350,9,FALSE),""))</f>
        <v/>
      </c>
      <c r="G156" s="112" t="str">
        <f>IF(ISBLANK(D156),"",IFERROR(VLOOKUP(D156,[2]REgaReportesMultiples!$A$2:$M$350,6,FALSE),""))</f>
        <v/>
      </c>
      <c r="H156" s="112" t="str">
        <f>IF(ISBLANK(D156),"",IFERROR(VLOOKUP(D156,[2]REgaReportesMultiples!$A$2:$M$350,9,FALSE),""))</f>
        <v/>
      </c>
      <c r="I156" s="112" t="str">
        <f>IF(ISBLANK(D156),"",IF(ISERROR(VLOOKUP(D156,[3]REgaReportesMultiples!$A$2:$M$350,4,FALSE)),"",VLOOKUP(D156,[3]REgaReportesMultiples!$A$2:$M$350,4,FALSE)))</f>
        <v/>
      </c>
      <c r="J156" s="112" t="s">
        <v>383</v>
      </c>
    </row>
    <row r="157" spans="1:10" s="45" customFormat="1" ht="33.75" x14ac:dyDescent="0.2">
      <c r="A157" s="114" t="s">
        <v>113</v>
      </c>
      <c r="B157" s="108" t="s">
        <v>125</v>
      </c>
      <c r="C157" s="109" t="s">
        <v>327</v>
      </c>
      <c r="D157" s="116" t="s">
        <v>144</v>
      </c>
      <c r="E157" s="111">
        <f>IF(ISBLANK(D157),"",IFERROR(VLOOKUP(D157,[1]REgaReportesMultiples!$A$2:$M$350,6,FALSE),""))</f>
        <v>872919.87</v>
      </c>
      <c r="F157" s="111">
        <f>IF(ISBLANK(D157),"",IFERROR(VLOOKUP(D157,[1]REgaReportesMultiples!$A$2:$M$350,9,FALSE),""))</f>
        <v>42000</v>
      </c>
      <c r="G157" s="112">
        <f>IF(ISBLANK(D157),"",IFERROR(VLOOKUP(D157,[2]REgaReportesMultiples!$A$2:$M$350,6,FALSE),""))</f>
        <v>0</v>
      </c>
      <c r="H157" s="112">
        <f>IF(ISBLANK(D157),"",IFERROR(VLOOKUP(D157,[2]REgaReportesMultiples!$A$2:$M$350,9,FALSE),""))</f>
        <v>0</v>
      </c>
      <c r="I157" s="112">
        <f>IF(ISBLANK(D157),"",IF(ISERROR(VLOOKUP(D157,[3]REgaReportesMultiples!$A$2:$M$350,4,FALSE)),"",VLOOKUP(D157,[3]REgaReportesMultiples!$A$2:$M$350,4,FALSE)))</f>
        <v>1000</v>
      </c>
      <c r="J157" s="112" t="s">
        <v>382</v>
      </c>
    </row>
    <row r="158" spans="1:10" s="45" customFormat="1" ht="33.75" x14ac:dyDescent="0.2">
      <c r="A158" s="114" t="s">
        <v>113</v>
      </c>
      <c r="B158" s="108" t="s">
        <v>125</v>
      </c>
      <c r="C158" s="109" t="s">
        <v>327</v>
      </c>
      <c r="D158" s="116" t="s">
        <v>145</v>
      </c>
      <c r="E158" s="111">
        <f>IF(ISBLANK(D158),"",IFERROR(VLOOKUP(D158,[1]REgaReportesMultiples!$A$2:$M$350,6,FALSE),""))</f>
        <v>1810862</v>
      </c>
      <c r="F158" s="111">
        <f>IF(ISBLANK(D158),"",IFERROR(VLOOKUP(D158,[1]REgaReportesMultiples!$A$2:$M$350,9,FALSE),""))</f>
        <v>329900</v>
      </c>
      <c r="G158" s="112">
        <f>IF(ISBLANK(D158),"",IFERROR(VLOOKUP(D158,[2]REgaReportesMultiples!$A$2:$M$350,6,FALSE),""))</f>
        <v>3358999.9</v>
      </c>
      <c r="H158" s="112">
        <f>IF(ISBLANK(D158),"",IFERROR(VLOOKUP(D158,[2]REgaReportesMultiples!$A$2:$M$350,9,FALSE),""))</f>
        <v>3358202.5</v>
      </c>
      <c r="I158" s="112">
        <f>IF(ISBLANK(D158),"",IF(ISERROR(VLOOKUP(D158,[3]REgaReportesMultiples!$A$2:$M$350,4,FALSE)),"",VLOOKUP(D158,[3]REgaReportesMultiples!$A$2:$M$350,4,FALSE)))</f>
        <v>1525363</v>
      </c>
      <c r="J158" s="112" t="s">
        <v>382</v>
      </c>
    </row>
    <row r="159" spans="1:10" s="45" customFormat="1" ht="33.75" x14ac:dyDescent="0.2">
      <c r="A159" s="114" t="s">
        <v>113</v>
      </c>
      <c r="B159" s="108" t="s">
        <v>125</v>
      </c>
      <c r="C159" s="109" t="s">
        <v>327</v>
      </c>
      <c r="D159" s="116" t="s">
        <v>146</v>
      </c>
      <c r="E159" s="111">
        <f>IF(ISBLANK(D159),"",IFERROR(VLOOKUP(D159,[1]REgaReportesMultiples!$A$2:$M$350,6,FALSE),""))</f>
        <v>0</v>
      </c>
      <c r="F159" s="111">
        <f>IF(ISBLANK(D159),"",IFERROR(VLOOKUP(D159,[1]REgaReportesMultiples!$A$2:$M$350,9,FALSE),""))</f>
        <v>0</v>
      </c>
      <c r="G159" s="112">
        <f>IF(ISBLANK(D159),"",IFERROR(VLOOKUP(D159,[2]REgaReportesMultiples!$A$2:$M$350,6,FALSE),""))</f>
        <v>0</v>
      </c>
      <c r="H159" s="112">
        <f>IF(ISBLANK(D159),"",IFERROR(VLOOKUP(D159,[2]REgaReportesMultiples!$A$2:$M$350,9,FALSE),""))</f>
        <v>0</v>
      </c>
      <c r="I159" s="112">
        <f>IF(ISBLANK(D159),"",IF(ISERROR(VLOOKUP(D159,[3]REgaReportesMultiples!$A$2:$M$350,4,FALSE)),"",VLOOKUP(D159,[3]REgaReportesMultiples!$A$2:$M$350,4,FALSE)))</f>
        <v>2110000</v>
      </c>
      <c r="J159" s="112" t="s">
        <v>382</v>
      </c>
    </row>
    <row r="160" spans="1:10" s="45" customFormat="1" ht="33.75" x14ac:dyDescent="0.2">
      <c r="A160" s="114" t="s">
        <v>113</v>
      </c>
      <c r="B160" s="108" t="s">
        <v>125</v>
      </c>
      <c r="C160" s="109" t="s">
        <v>327</v>
      </c>
      <c r="D160" s="116" t="s">
        <v>147</v>
      </c>
      <c r="E160" s="111">
        <f>IF(ISBLANK(D160),"",IFERROR(VLOOKUP(D160,[1]REgaReportesMultiples!$A$2:$M$350,6,FALSE),""))</f>
        <v>1465000</v>
      </c>
      <c r="F160" s="111">
        <f>IF(ISBLANK(D160),"",IFERROR(VLOOKUP(D160,[1]REgaReportesMultiples!$A$2:$M$350,9,FALSE),""))</f>
        <v>249832.64</v>
      </c>
      <c r="G160" s="112">
        <f>IF(ISBLANK(D160),"",IFERROR(VLOOKUP(D160,[2]REgaReportesMultiples!$A$2:$M$350,6,FALSE),""))</f>
        <v>3256683.36</v>
      </c>
      <c r="H160" s="112">
        <f>IF(ISBLANK(D160),"",IFERROR(VLOOKUP(D160,[2]REgaReportesMultiples!$A$2:$M$350,9,FALSE),""))</f>
        <v>3179233.82</v>
      </c>
      <c r="I160" s="112">
        <f>IF(ISBLANK(D160),"",IF(ISERROR(VLOOKUP(D160,[3]REgaReportesMultiples!$A$2:$M$350,4,FALSE)),"",VLOOKUP(D160,[3]REgaReportesMultiples!$A$2:$M$350,4,FALSE)))</f>
        <v>1393484</v>
      </c>
      <c r="J160" s="112" t="s">
        <v>382</v>
      </c>
    </row>
    <row r="161" spans="1:10" s="45" customFormat="1" ht="33.75" x14ac:dyDescent="0.2">
      <c r="A161" s="114" t="s">
        <v>113</v>
      </c>
      <c r="B161" s="108" t="s">
        <v>125</v>
      </c>
      <c r="C161" s="109" t="s">
        <v>327</v>
      </c>
      <c r="D161" s="116" t="s">
        <v>148</v>
      </c>
      <c r="E161" s="111">
        <f>IF(ISBLANK(D161),"",IFERROR(VLOOKUP(D161,[1]REgaReportesMultiples!$A$2:$M$350,6,FALSE),""))</f>
        <v>1502977.5</v>
      </c>
      <c r="F161" s="111">
        <f>IF(ISBLANK(D161),"",IFERROR(VLOOKUP(D161,[1]REgaReportesMultiples!$A$2:$M$350,9,FALSE),""))</f>
        <v>1446622.22</v>
      </c>
      <c r="G161" s="112">
        <f>IF(ISBLANK(D161),"",IFERROR(VLOOKUP(D161,[2]REgaReportesMultiples!$A$2:$M$350,6,FALSE),""))</f>
        <v>976432.5</v>
      </c>
      <c r="H161" s="112">
        <f>IF(ISBLANK(D161),"",IFERROR(VLOOKUP(D161,[2]REgaReportesMultiples!$A$2:$M$350,9,FALSE),""))</f>
        <v>952478.1</v>
      </c>
      <c r="I161" s="112">
        <f>IF(ISBLANK(D161),"",IF(ISERROR(VLOOKUP(D161,[3]REgaReportesMultiples!$A$2:$M$350,4,FALSE)),"",VLOOKUP(D161,[3]REgaReportesMultiples!$A$2:$M$350,4,FALSE)))</f>
        <v>1720605</v>
      </c>
      <c r="J161" s="112" t="s">
        <v>382</v>
      </c>
    </row>
    <row r="162" spans="1:10" s="45" customFormat="1" ht="33.75" x14ac:dyDescent="0.2">
      <c r="A162" s="114" t="s">
        <v>113</v>
      </c>
      <c r="B162" s="108" t="s">
        <v>125</v>
      </c>
      <c r="C162" s="109" t="s">
        <v>327</v>
      </c>
      <c r="D162" s="116" t="s">
        <v>149</v>
      </c>
      <c r="E162" s="111" t="str">
        <f>IF(ISBLANK(D162),"",IFERROR(VLOOKUP(D162,[1]REgaReportesMultiples!$A$2:$M$350,6,FALSE),""))</f>
        <v/>
      </c>
      <c r="F162" s="111" t="str">
        <f>IF(ISBLANK(D162),"",IFERROR(VLOOKUP(D162,[1]REgaReportesMultiples!$A$2:$M$350,9,FALSE),""))</f>
        <v/>
      </c>
      <c r="G162" s="112">
        <f>IF(ISBLANK(D162),"",IFERROR(VLOOKUP(D162,[2]REgaReportesMultiples!$A$2:$M$350,6,FALSE),""))</f>
        <v>0</v>
      </c>
      <c r="H162" s="112">
        <f>IF(ISBLANK(D162),"",IFERROR(VLOOKUP(D162,[2]REgaReportesMultiples!$A$2:$M$350,9,FALSE),""))</f>
        <v>0</v>
      </c>
      <c r="I162" s="112">
        <f>IF(ISBLANK(D162),"",IF(ISERROR(VLOOKUP(D162,[3]REgaReportesMultiples!$A$2:$M$350,4,FALSE)),"",VLOOKUP(D162,[3]REgaReportesMultiples!$A$2:$M$350,4,FALSE)))</f>
        <v>2017977</v>
      </c>
      <c r="J162" s="112" t="s">
        <v>382</v>
      </c>
    </row>
    <row r="163" spans="1:10" s="45" customFormat="1" ht="33.75" x14ac:dyDescent="0.2">
      <c r="A163" s="114" t="s">
        <v>113</v>
      </c>
      <c r="B163" s="108" t="s">
        <v>125</v>
      </c>
      <c r="C163" s="109" t="s">
        <v>327</v>
      </c>
      <c r="D163" s="116" t="s">
        <v>150</v>
      </c>
      <c r="E163" s="111" t="str">
        <f>IF(ISBLANK(D163),"",IFERROR(VLOOKUP(D163,[1]REgaReportesMultiples!$A$2:$M$350,6,FALSE),""))</f>
        <v/>
      </c>
      <c r="F163" s="111" t="str">
        <f>IF(ISBLANK(D163),"",IFERROR(VLOOKUP(D163,[1]REgaReportesMultiples!$A$2:$M$350,9,FALSE),""))</f>
        <v/>
      </c>
      <c r="G163" s="112">
        <f>IF(ISBLANK(D163),"",IFERROR(VLOOKUP(D163,[2]REgaReportesMultiples!$A$2:$M$350,6,FALSE),""))</f>
        <v>0</v>
      </c>
      <c r="H163" s="112">
        <f>IF(ISBLANK(D163),"",IFERROR(VLOOKUP(D163,[2]REgaReportesMultiples!$A$2:$M$350,9,FALSE),""))</f>
        <v>0</v>
      </c>
      <c r="I163" s="112">
        <f>IF(ISBLANK(D163),"",IF(ISERROR(VLOOKUP(D163,[3]REgaReportesMultiples!$A$2:$M$350,4,FALSE)),"",VLOOKUP(D163,[3]REgaReportesMultiples!$A$2:$M$350,4,FALSE)))</f>
        <v>3000</v>
      </c>
      <c r="J163" s="112" t="s">
        <v>382</v>
      </c>
    </row>
    <row r="164" spans="1:10" s="45" customFormat="1" ht="33.75" x14ac:dyDescent="0.2">
      <c r="A164" s="114" t="s">
        <v>113</v>
      </c>
      <c r="B164" s="108" t="s">
        <v>125</v>
      </c>
      <c r="C164" s="109" t="s">
        <v>327</v>
      </c>
      <c r="D164" s="116" t="s">
        <v>151</v>
      </c>
      <c r="E164" s="111" t="str">
        <f>IF(ISBLANK(D164),"",IFERROR(VLOOKUP(D164,[1]REgaReportesMultiples!$A$2:$M$350,6,FALSE),""))</f>
        <v/>
      </c>
      <c r="F164" s="111" t="str">
        <f>IF(ISBLANK(D164),"",IFERROR(VLOOKUP(D164,[1]REgaReportesMultiples!$A$2:$M$350,9,FALSE),""))</f>
        <v/>
      </c>
      <c r="G164" s="112">
        <f>IF(ISBLANK(D164),"",IFERROR(VLOOKUP(D164,[2]REgaReportesMultiples!$A$2:$M$350,6,FALSE),""))</f>
        <v>0</v>
      </c>
      <c r="H164" s="112">
        <f>IF(ISBLANK(D164),"",IFERROR(VLOOKUP(D164,[2]REgaReportesMultiples!$A$2:$M$350,9,FALSE),""))</f>
        <v>0</v>
      </c>
      <c r="I164" s="112">
        <f>IF(ISBLANK(D164),"",IF(ISERROR(VLOOKUP(D164,[3]REgaReportesMultiples!$A$2:$M$350,4,FALSE)),"",VLOOKUP(D164,[3]REgaReportesMultiples!$A$2:$M$350,4,FALSE)))</f>
        <v>2227073</v>
      </c>
      <c r="J164" s="112" t="s">
        <v>382</v>
      </c>
    </row>
    <row r="165" spans="1:10" s="45" customFormat="1" ht="45" x14ac:dyDescent="0.2">
      <c r="A165" s="114" t="s">
        <v>113</v>
      </c>
      <c r="B165" s="108" t="s">
        <v>125</v>
      </c>
      <c r="C165" s="109" t="s">
        <v>328</v>
      </c>
      <c r="D165" s="110" t="s">
        <v>142</v>
      </c>
      <c r="E165" s="111">
        <f>IF(ISBLANK(D165),"",IFERROR(VLOOKUP(D165,[1]REgaReportesMultiples!$A$2:$M$350,6,FALSE),""))</f>
        <v>149472.20000000001</v>
      </c>
      <c r="F165" s="111">
        <f>IF(ISBLANK(D165),"",IFERROR(VLOOKUP(D165,[1]REgaReportesMultiples!$A$2:$M$350,9,FALSE),""))</f>
        <v>144978.14000000001</v>
      </c>
      <c r="G165" s="112">
        <f>IF(ISBLANK(D165),"",IFERROR(VLOOKUP(D165,[2]REgaReportesMultiples!$A$2:$M$350,6,FALSE),""))</f>
        <v>94755.98</v>
      </c>
      <c r="H165" s="112">
        <f>IF(ISBLANK(D165),"",IFERROR(VLOOKUP(D165,[2]REgaReportesMultiples!$A$2:$M$350,9,FALSE),""))</f>
        <v>93364.02</v>
      </c>
      <c r="I165" s="112" t="str">
        <f>IF(ISBLANK(D165),"",IF(ISERROR(VLOOKUP(D165,[3]REgaReportesMultiples!$A$2:$M$350,4,FALSE)),"",VLOOKUP(D165,[3]REgaReportesMultiples!$A$2:$M$350,4,FALSE)))</f>
        <v/>
      </c>
      <c r="J165" s="112" t="s">
        <v>382</v>
      </c>
    </row>
    <row r="166" spans="1:10" s="45" customFormat="1" ht="33.75" x14ac:dyDescent="0.2">
      <c r="A166" s="114" t="s">
        <v>113</v>
      </c>
      <c r="B166" s="108" t="s">
        <v>125</v>
      </c>
      <c r="C166" s="109" t="s">
        <v>329</v>
      </c>
      <c r="D166" s="110" t="s">
        <v>153</v>
      </c>
      <c r="E166" s="111">
        <f>IF(ISBLANK(D166),"",IFERROR(VLOOKUP(D166,[1]REgaReportesMultiples!$A$2:$M$350,6,FALSE),""))</f>
        <v>4059841.44</v>
      </c>
      <c r="F166" s="111">
        <f>IF(ISBLANK(D166),"",IFERROR(VLOOKUP(D166,[1]REgaReportesMultiples!$A$2:$M$350,9,FALSE),""))</f>
        <v>3942825.51</v>
      </c>
      <c r="G166" s="112">
        <f>IF(ISBLANK(D166),"",IFERROR(VLOOKUP(D166,[2]REgaReportesMultiples!$A$2:$M$350,6,FALSE),""))</f>
        <v>1892365</v>
      </c>
      <c r="H166" s="112">
        <f>IF(ISBLANK(D166),"",IFERROR(VLOOKUP(D166,[2]REgaReportesMultiples!$A$2:$M$350,9,FALSE),""))</f>
        <v>1836302.76</v>
      </c>
      <c r="I166" s="112" t="str">
        <f>IF(ISBLANK(D166),"",IF(ISERROR(VLOOKUP(D166,[3]REgaReportesMultiples!$A$2:$M$350,4,FALSE)),"",VLOOKUP(D166,[3]REgaReportesMultiples!$A$2:$M$350,4,FALSE)))</f>
        <v/>
      </c>
      <c r="J166" s="112" t="s">
        <v>382</v>
      </c>
    </row>
    <row r="167" spans="1:10" s="45" customFormat="1" ht="33.75" x14ac:dyDescent="0.2">
      <c r="A167" s="114" t="s">
        <v>113</v>
      </c>
      <c r="B167" s="108" t="s">
        <v>125</v>
      </c>
      <c r="C167" s="109" t="s">
        <v>330</v>
      </c>
      <c r="D167" s="110" t="s">
        <v>152</v>
      </c>
      <c r="E167" s="111" t="str">
        <f>IF(ISBLANK(D167),"",IFERROR(VLOOKUP(D167,[1]REgaReportesMultiples!$A$2:$M$350,6,FALSE),""))</f>
        <v/>
      </c>
      <c r="F167" s="111" t="str">
        <f>IF(ISBLANK(D167),"",IFERROR(VLOOKUP(D167,[1]REgaReportesMultiples!$A$2:$M$350,9,FALSE),""))</f>
        <v/>
      </c>
      <c r="G167" s="112" t="str">
        <f>IF(ISBLANK(D167),"",IFERROR(VLOOKUP(D167,[2]REgaReportesMultiples!$A$2:$M$350,6,FALSE),""))</f>
        <v/>
      </c>
      <c r="H167" s="112" t="str">
        <f>IF(ISBLANK(D167),"",IFERROR(VLOOKUP(D167,[2]REgaReportesMultiples!$A$2:$M$350,9,FALSE),""))</f>
        <v/>
      </c>
      <c r="I167" s="112">
        <f>IF(ISBLANK(D167),"",IF(ISERROR(VLOOKUP(D167,[3]REgaReportesMultiples!$A$2:$M$350,4,FALSE)),"",VLOOKUP(D167,[3]REgaReportesMultiples!$A$2:$M$350,4,FALSE)))</f>
        <v>1990723</v>
      </c>
      <c r="J167" s="112" t="s">
        <v>382</v>
      </c>
    </row>
    <row r="168" spans="1:10" s="45" customFormat="1" ht="22.5" x14ac:dyDescent="0.2">
      <c r="A168" s="114" t="s">
        <v>113</v>
      </c>
      <c r="B168" s="108" t="s">
        <v>125</v>
      </c>
      <c r="C168" s="109" t="s">
        <v>331</v>
      </c>
      <c r="D168" s="110"/>
      <c r="E168" s="111" t="str">
        <f>IF(ISBLANK(D168),"",IFERROR(VLOOKUP(D168,[1]REgaReportesMultiples!$A$2:$M$350,6,FALSE),""))</f>
        <v/>
      </c>
      <c r="F168" s="111" t="str">
        <f>IF(ISBLANK(D168),"",IFERROR(VLOOKUP(D168,[1]REgaReportesMultiples!$A$2:$M$350,9,FALSE),""))</f>
        <v/>
      </c>
      <c r="G168" s="112" t="str">
        <f>IF(ISBLANK(D168),"",IFERROR(VLOOKUP(D168,[2]REgaReportesMultiples!$A$2:$M$350,6,FALSE),""))</f>
        <v/>
      </c>
      <c r="H168" s="112" t="str">
        <f>IF(ISBLANK(D168),"",IFERROR(VLOOKUP(D168,[2]REgaReportesMultiples!$A$2:$M$350,9,FALSE),""))</f>
        <v/>
      </c>
      <c r="I168" s="112" t="str">
        <f>IF(ISBLANK(D168),"",IF(ISERROR(VLOOKUP(D168,[3]REgaReportesMultiples!$A$2:$M$350,4,FALSE)),"",VLOOKUP(D168,[3]REgaReportesMultiples!$A$2:$M$350,4,FALSE)))</f>
        <v/>
      </c>
      <c r="J168" s="112" t="s">
        <v>383</v>
      </c>
    </row>
    <row r="169" spans="1:10" s="45" customFormat="1" ht="22.5" x14ac:dyDescent="0.2">
      <c r="A169" s="114" t="s">
        <v>113</v>
      </c>
      <c r="B169" s="108" t="s">
        <v>125</v>
      </c>
      <c r="C169" s="109" t="s">
        <v>332</v>
      </c>
      <c r="D169" s="110"/>
      <c r="E169" s="111" t="str">
        <f>IF(ISBLANK(D169),"",IFERROR(VLOOKUP(D169,[1]REgaReportesMultiples!$A$2:$M$350,6,FALSE),""))</f>
        <v/>
      </c>
      <c r="F169" s="111" t="str">
        <f>IF(ISBLANK(D169),"",IFERROR(VLOOKUP(D169,[1]REgaReportesMultiples!$A$2:$M$350,9,FALSE),""))</f>
        <v/>
      </c>
      <c r="G169" s="112" t="str">
        <f>IF(ISBLANK(D169),"",IFERROR(VLOOKUP(D169,[2]REgaReportesMultiples!$A$2:$M$350,6,FALSE),""))</f>
        <v/>
      </c>
      <c r="H169" s="112" t="str">
        <f>IF(ISBLANK(D169),"",IFERROR(VLOOKUP(D169,[2]REgaReportesMultiples!$A$2:$M$350,9,FALSE),""))</f>
        <v/>
      </c>
      <c r="I169" s="112" t="str">
        <f>IF(ISBLANK(D169),"",IF(ISERROR(VLOOKUP(D169,[3]REgaReportesMultiples!$A$2:$M$350,4,FALSE)),"",VLOOKUP(D169,[3]REgaReportesMultiples!$A$2:$M$350,4,FALSE)))</f>
        <v/>
      </c>
      <c r="J169" s="112" t="s">
        <v>383</v>
      </c>
    </row>
    <row r="170" spans="1:10" s="45" customFormat="1" ht="22.5" x14ac:dyDescent="0.2">
      <c r="A170" s="114" t="s">
        <v>113</v>
      </c>
      <c r="B170" s="108" t="s">
        <v>125</v>
      </c>
      <c r="C170" s="109" t="s">
        <v>333</v>
      </c>
      <c r="D170" s="110"/>
      <c r="E170" s="111" t="str">
        <f>IF(ISBLANK(D170),"",IFERROR(VLOOKUP(D170,[1]REgaReportesMultiples!$A$2:$M$350,6,FALSE),""))</f>
        <v/>
      </c>
      <c r="F170" s="111" t="str">
        <f>IF(ISBLANK(D170),"",IFERROR(VLOOKUP(D170,[1]REgaReportesMultiples!$A$2:$M$350,9,FALSE),""))</f>
        <v/>
      </c>
      <c r="G170" s="112" t="str">
        <f>IF(ISBLANK(D170),"",IFERROR(VLOOKUP(D170,[2]REgaReportesMultiples!$A$2:$M$350,6,FALSE),""))</f>
        <v/>
      </c>
      <c r="H170" s="112" t="str">
        <f>IF(ISBLANK(D170),"",IFERROR(VLOOKUP(D170,[2]REgaReportesMultiples!$A$2:$M$350,9,FALSE),""))</f>
        <v/>
      </c>
      <c r="I170" s="112" t="str">
        <f>IF(ISBLANK(D170),"",IF(ISERROR(VLOOKUP(D170,[3]REgaReportesMultiples!$A$2:$M$350,4,FALSE)),"",VLOOKUP(D170,[3]REgaReportesMultiples!$A$2:$M$350,4,FALSE)))</f>
        <v/>
      </c>
      <c r="J170" s="112" t="s">
        <v>383</v>
      </c>
    </row>
    <row r="171" spans="1:10" s="45" customFormat="1" ht="22.5" x14ac:dyDescent="0.2">
      <c r="A171" s="114" t="s">
        <v>113</v>
      </c>
      <c r="B171" s="108" t="s">
        <v>125</v>
      </c>
      <c r="C171" s="109" t="s">
        <v>334</v>
      </c>
      <c r="D171" s="110"/>
      <c r="E171" s="111" t="str">
        <f>IF(ISBLANK(D171),"",IFERROR(VLOOKUP(D171,[1]REgaReportesMultiples!$A$2:$M$350,6,FALSE),""))</f>
        <v/>
      </c>
      <c r="F171" s="111" t="str">
        <f>IF(ISBLANK(D171),"",IFERROR(VLOOKUP(D171,[1]REgaReportesMultiples!$A$2:$M$350,9,FALSE),""))</f>
        <v/>
      </c>
      <c r="G171" s="112" t="str">
        <f>IF(ISBLANK(D171),"",IFERROR(VLOOKUP(D171,[2]REgaReportesMultiples!$A$2:$M$350,6,FALSE),""))</f>
        <v/>
      </c>
      <c r="H171" s="112" t="str">
        <f>IF(ISBLANK(D171),"",IFERROR(VLOOKUP(D171,[2]REgaReportesMultiples!$A$2:$M$350,9,FALSE),""))</f>
        <v/>
      </c>
      <c r="I171" s="112" t="str">
        <f>IF(ISBLANK(D171),"",IF(ISERROR(VLOOKUP(D171,[3]REgaReportesMultiples!$A$2:$M$350,4,FALSE)),"",VLOOKUP(D171,[3]REgaReportesMultiples!$A$2:$M$350,4,FALSE)))</f>
        <v/>
      </c>
      <c r="J171" s="112" t="s">
        <v>383</v>
      </c>
    </row>
    <row r="172" spans="1:10" s="45" customFormat="1" ht="33.75" x14ac:dyDescent="0.2">
      <c r="A172" s="114" t="s">
        <v>113</v>
      </c>
      <c r="B172" s="108" t="s">
        <v>125</v>
      </c>
      <c r="C172" s="109" t="s">
        <v>335</v>
      </c>
      <c r="D172" s="110"/>
      <c r="E172" s="111" t="str">
        <f>IF(ISBLANK(D172),"",IFERROR(VLOOKUP(D172,[1]REgaReportesMultiples!$A$2:$M$350,6,FALSE),""))</f>
        <v/>
      </c>
      <c r="F172" s="111" t="str">
        <f>IF(ISBLANK(D172),"",IFERROR(VLOOKUP(D172,[1]REgaReportesMultiples!$A$2:$M$350,9,FALSE),""))</f>
        <v/>
      </c>
      <c r="G172" s="112" t="str">
        <f>IF(ISBLANK(D172),"",IFERROR(VLOOKUP(D172,[2]REgaReportesMultiples!$A$2:$M$350,6,FALSE),""))</f>
        <v/>
      </c>
      <c r="H172" s="112" t="str">
        <f>IF(ISBLANK(D172),"",IFERROR(VLOOKUP(D172,[2]REgaReportesMultiples!$A$2:$M$350,9,FALSE),""))</f>
        <v/>
      </c>
      <c r="I172" s="112" t="str">
        <f>IF(ISBLANK(D172),"",IF(ISERROR(VLOOKUP(D172,[3]REgaReportesMultiples!$A$2:$M$350,4,FALSE)),"",VLOOKUP(D172,[3]REgaReportesMultiples!$A$2:$M$350,4,FALSE)))</f>
        <v/>
      </c>
      <c r="J172" s="112" t="s">
        <v>383</v>
      </c>
    </row>
    <row r="173" spans="1:10" s="45" customFormat="1" ht="22.5" x14ac:dyDescent="0.2">
      <c r="A173" s="114" t="s">
        <v>113</v>
      </c>
      <c r="B173" s="108" t="s">
        <v>125</v>
      </c>
      <c r="C173" s="109" t="s">
        <v>336</v>
      </c>
      <c r="D173" s="110"/>
      <c r="E173" s="111" t="str">
        <f>IF(ISBLANK(D173),"",IFERROR(VLOOKUP(D173,[1]REgaReportesMultiples!$A$2:$M$350,6,FALSE),""))</f>
        <v/>
      </c>
      <c r="F173" s="111" t="str">
        <f>IF(ISBLANK(D173),"",IFERROR(VLOOKUP(D173,[1]REgaReportesMultiples!$A$2:$M$350,9,FALSE),""))</f>
        <v/>
      </c>
      <c r="G173" s="112" t="str">
        <f>IF(ISBLANK(D173),"",IFERROR(VLOOKUP(D173,[2]REgaReportesMultiples!$A$2:$M$350,6,FALSE),""))</f>
        <v/>
      </c>
      <c r="H173" s="112" t="str">
        <f>IF(ISBLANK(D173),"",IFERROR(VLOOKUP(D173,[2]REgaReportesMultiples!$A$2:$M$350,9,FALSE),""))</f>
        <v/>
      </c>
      <c r="I173" s="112" t="str">
        <f>IF(ISBLANK(D173),"",IF(ISERROR(VLOOKUP(D173,[3]REgaReportesMultiples!$A$2:$M$350,4,FALSE)),"",VLOOKUP(D173,[3]REgaReportesMultiples!$A$2:$M$350,4,FALSE)))</f>
        <v/>
      </c>
      <c r="J173" s="112" t="s">
        <v>383</v>
      </c>
    </row>
    <row r="174" spans="1:10" s="45" customFormat="1" ht="33.75" x14ac:dyDescent="0.2">
      <c r="A174" s="114" t="s">
        <v>113</v>
      </c>
      <c r="B174" s="108" t="s">
        <v>125</v>
      </c>
      <c r="C174" s="109" t="s">
        <v>337</v>
      </c>
      <c r="D174" s="110"/>
      <c r="E174" s="111" t="str">
        <f>IF(ISBLANK(D174),"",IFERROR(VLOOKUP(D174,[1]REgaReportesMultiples!$A$2:$M$350,6,FALSE),""))</f>
        <v/>
      </c>
      <c r="F174" s="111" t="str">
        <f>IF(ISBLANK(D174),"",IFERROR(VLOOKUP(D174,[1]REgaReportesMultiples!$A$2:$M$350,9,FALSE),""))</f>
        <v/>
      </c>
      <c r="G174" s="112" t="str">
        <f>IF(ISBLANK(D174),"",IFERROR(VLOOKUP(D174,[2]REgaReportesMultiples!$A$2:$M$350,6,FALSE),""))</f>
        <v/>
      </c>
      <c r="H174" s="112" t="str">
        <f>IF(ISBLANK(D174),"",IFERROR(VLOOKUP(D174,[2]REgaReportesMultiples!$A$2:$M$350,9,FALSE),""))</f>
        <v/>
      </c>
      <c r="I174" s="112" t="str">
        <f>IF(ISBLANK(D174),"",IF(ISERROR(VLOOKUP(D174,[3]REgaReportesMultiples!$A$2:$M$350,4,FALSE)),"",VLOOKUP(D174,[3]REgaReportesMultiples!$A$2:$M$350,4,FALSE)))</f>
        <v/>
      </c>
      <c r="J174" s="112" t="s">
        <v>383</v>
      </c>
    </row>
    <row r="175" spans="1:10" s="45" customFormat="1" ht="22.5" x14ac:dyDescent="0.2">
      <c r="A175" s="114" t="s">
        <v>113</v>
      </c>
      <c r="B175" s="108" t="s">
        <v>125</v>
      </c>
      <c r="C175" s="109" t="s">
        <v>338</v>
      </c>
      <c r="D175" s="110"/>
      <c r="E175" s="111" t="str">
        <f>IF(ISBLANK(D175),"",IFERROR(VLOOKUP(D175,[1]REgaReportesMultiples!$A$2:$M$350,6,FALSE),""))</f>
        <v/>
      </c>
      <c r="F175" s="111" t="str">
        <f>IF(ISBLANK(D175),"",IFERROR(VLOOKUP(D175,[1]REgaReportesMultiples!$A$2:$M$350,9,FALSE),""))</f>
        <v/>
      </c>
      <c r="G175" s="112" t="str">
        <f>IF(ISBLANK(D175),"",IFERROR(VLOOKUP(D175,[2]REgaReportesMultiples!$A$2:$M$350,6,FALSE),""))</f>
        <v/>
      </c>
      <c r="H175" s="112" t="str">
        <f>IF(ISBLANK(D175),"",IFERROR(VLOOKUP(D175,[2]REgaReportesMultiples!$A$2:$M$350,9,FALSE),""))</f>
        <v/>
      </c>
      <c r="I175" s="112" t="str">
        <f>IF(ISBLANK(D175),"",IF(ISERROR(VLOOKUP(D175,[3]REgaReportesMultiples!$A$2:$M$350,4,FALSE)),"",VLOOKUP(D175,[3]REgaReportesMultiples!$A$2:$M$350,4,FALSE)))</f>
        <v/>
      </c>
      <c r="J175" s="112" t="s">
        <v>383</v>
      </c>
    </row>
    <row r="176" spans="1:10" s="45" customFormat="1" ht="33.75" x14ac:dyDescent="0.2">
      <c r="A176" s="114" t="s">
        <v>113</v>
      </c>
      <c r="B176" s="108" t="s">
        <v>125</v>
      </c>
      <c r="C176" s="109" t="s">
        <v>339</v>
      </c>
      <c r="D176" s="110"/>
      <c r="E176" s="111" t="str">
        <f>IF(ISBLANK(D176),"",IFERROR(VLOOKUP(D176,[1]REgaReportesMultiples!$A$2:$M$350,6,FALSE),""))</f>
        <v/>
      </c>
      <c r="F176" s="111" t="str">
        <f>IF(ISBLANK(D176),"",IFERROR(VLOOKUP(D176,[1]REgaReportesMultiples!$A$2:$M$350,9,FALSE),""))</f>
        <v/>
      </c>
      <c r="G176" s="112" t="str">
        <f>IF(ISBLANK(D176),"",IFERROR(VLOOKUP(D176,[2]REgaReportesMultiples!$A$2:$M$350,6,FALSE),""))</f>
        <v/>
      </c>
      <c r="H176" s="112" t="str">
        <f>IF(ISBLANK(D176),"",IFERROR(VLOOKUP(D176,[2]REgaReportesMultiples!$A$2:$M$350,9,FALSE),""))</f>
        <v/>
      </c>
      <c r="I176" s="112" t="str">
        <f>IF(ISBLANK(D176),"",IF(ISERROR(VLOOKUP(D176,[3]REgaReportesMultiples!$A$2:$M$350,4,FALSE)),"",VLOOKUP(D176,[3]REgaReportesMultiples!$A$2:$M$350,4,FALSE)))</f>
        <v/>
      </c>
      <c r="J176" s="112" t="s">
        <v>383</v>
      </c>
    </row>
    <row r="177" spans="1:10" ht="33.75" x14ac:dyDescent="0.2">
      <c r="A177" s="114" t="s">
        <v>113</v>
      </c>
      <c r="B177" s="108" t="s">
        <v>126</v>
      </c>
      <c r="C177" s="109" t="s">
        <v>340</v>
      </c>
      <c r="D177" s="110"/>
      <c r="E177" s="111" t="str">
        <f>IF(ISBLANK(D177),"",IFERROR(VLOOKUP(D177,[1]REgaReportesMultiples!$A$2:$M$350,6,FALSE),""))</f>
        <v/>
      </c>
      <c r="F177" s="111" t="str">
        <f>IF(ISBLANK(D177),"",IFERROR(VLOOKUP(D177,[1]REgaReportesMultiples!$A$2:$M$350,9,FALSE),""))</f>
        <v/>
      </c>
      <c r="G177" s="112" t="str">
        <f>IF(ISBLANK(D177),"",IFERROR(VLOOKUP(D177,[2]REgaReportesMultiples!$A$2:$M$350,6,FALSE),""))</f>
        <v/>
      </c>
      <c r="H177" s="112" t="str">
        <f>IF(ISBLANK(D177),"",IFERROR(VLOOKUP(D177,[2]REgaReportesMultiples!$A$2:$M$350,9,FALSE),""))</f>
        <v/>
      </c>
      <c r="I177" s="112" t="str">
        <f>IF(ISBLANK(D177),"",IF(ISERROR(VLOOKUP(D177,[3]REgaReportesMultiples!$A$2:$M$350,4,FALSE)),"",VLOOKUP(D177,[3]REgaReportesMultiples!$A$2:$M$350,4,FALSE)))</f>
        <v/>
      </c>
      <c r="J177" s="112" t="s">
        <v>383</v>
      </c>
    </row>
    <row r="178" spans="1:10" ht="33.75" x14ac:dyDescent="0.2">
      <c r="A178" s="114" t="s">
        <v>113</v>
      </c>
      <c r="B178" s="108" t="s">
        <v>126</v>
      </c>
      <c r="C178" s="109" t="s">
        <v>341</v>
      </c>
      <c r="D178" s="110"/>
      <c r="E178" s="111" t="str">
        <f>IF(ISBLANK(D178),"",IFERROR(VLOOKUP(D178,[1]REgaReportesMultiples!$A$2:$M$350,6,FALSE),""))</f>
        <v/>
      </c>
      <c r="F178" s="111" t="str">
        <f>IF(ISBLANK(D178),"",IFERROR(VLOOKUP(D178,[1]REgaReportesMultiples!$A$2:$M$350,9,FALSE),""))</f>
        <v/>
      </c>
      <c r="G178" s="112" t="str">
        <f>IF(ISBLANK(D178),"",IFERROR(VLOOKUP(D178,[2]REgaReportesMultiples!$A$2:$M$350,6,FALSE),""))</f>
        <v/>
      </c>
      <c r="H178" s="112" t="str">
        <f>IF(ISBLANK(D178),"",IFERROR(VLOOKUP(D178,[2]REgaReportesMultiples!$A$2:$M$350,9,FALSE),""))</f>
        <v/>
      </c>
      <c r="I178" s="112" t="str">
        <f>IF(ISBLANK(D178),"",IF(ISERROR(VLOOKUP(D178,[3]REgaReportesMultiples!$A$2:$M$350,4,FALSE)),"",VLOOKUP(D178,[3]REgaReportesMultiples!$A$2:$M$350,4,FALSE)))</f>
        <v/>
      </c>
      <c r="J178" s="112" t="s">
        <v>383</v>
      </c>
    </row>
    <row r="179" spans="1:10" ht="45" x14ac:dyDescent="0.2">
      <c r="A179" s="114" t="s">
        <v>113</v>
      </c>
      <c r="B179" s="108" t="s">
        <v>126</v>
      </c>
      <c r="C179" s="109" t="s">
        <v>342</v>
      </c>
      <c r="D179" s="110"/>
      <c r="E179" s="111" t="str">
        <f>IF(ISBLANK(D179),"",IFERROR(VLOOKUP(D179,[1]REgaReportesMultiples!$A$2:$M$350,6,FALSE),""))</f>
        <v/>
      </c>
      <c r="F179" s="111" t="str">
        <f>IF(ISBLANK(D179),"",IFERROR(VLOOKUP(D179,[1]REgaReportesMultiples!$A$2:$M$350,9,FALSE),""))</f>
        <v/>
      </c>
      <c r="G179" s="112" t="str">
        <f>IF(ISBLANK(D179),"",IFERROR(VLOOKUP(D179,[2]REgaReportesMultiples!$A$2:$M$350,6,FALSE),""))</f>
        <v/>
      </c>
      <c r="H179" s="112" t="str">
        <f>IF(ISBLANK(D179),"",IFERROR(VLOOKUP(D179,[2]REgaReportesMultiples!$A$2:$M$350,9,FALSE),""))</f>
        <v/>
      </c>
      <c r="I179" s="112" t="str">
        <f>IF(ISBLANK(D179),"",IF(ISERROR(VLOOKUP(D179,[3]REgaReportesMultiples!$A$2:$M$350,4,FALSE)),"",VLOOKUP(D179,[3]REgaReportesMultiples!$A$2:$M$350,4,FALSE)))</f>
        <v/>
      </c>
      <c r="J179" s="112" t="s">
        <v>383</v>
      </c>
    </row>
    <row r="180" spans="1:10" ht="22.5" x14ac:dyDescent="0.2">
      <c r="A180" s="114" t="s">
        <v>113</v>
      </c>
      <c r="B180" s="108" t="s">
        <v>126</v>
      </c>
      <c r="C180" s="109" t="s">
        <v>343</v>
      </c>
      <c r="D180" s="110"/>
      <c r="E180" s="111" t="str">
        <f>IF(ISBLANK(D180),"",IFERROR(VLOOKUP(D180,[1]REgaReportesMultiples!$A$2:$M$350,6,FALSE),""))</f>
        <v/>
      </c>
      <c r="F180" s="111" t="str">
        <f>IF(ISBLANK(D180),"",IFERROR(VLOOKUP(D180,[1]REgaReportesMultiples!$A$2:$M$350,9,FALSE),""))</f>
        <v/>
      </c>
      <c r="G180" s="112" t="str">
        <f>IF(ISBLANK(D180),"",IFERROR(VLOOKUP(D180,[2]REgaReportesMultiples!$A$2:$M$350,6,FALSE),""))</f>
        <v/>
      </c>
      <c r="H180" s="112" t="str">
        <f>IF(ISBLANK(D180),"",IFERROR(VLOOKUP(D180,[2]REgaReportesMultiples!$A$2:$M$350,9,FALSE),""))</f>
        <v/>
      </c>
      <c r="I180" s="112" t="str">
        <f>IF(ISBLANK(D180),"",IF(ISERROR(VLOOKUP(D180,[3]REgaReportesMultiples!$A$2:$M$350,4,FALSE)),"",VLOOKUP(D180,[3]REgaReportesMultiples!$A$2:$M$350,4,FALSE)))</f>
        <v/>
      </c>
      <c r="J180" s="112" t="s">
        <v>383</v>
      </c>
    </row>
    <row r="181" spans="1:10" ht="33.75" x14ac:dyDescent="0.2">
      <c r="A181" s="114" t="s">
        <v>113</v>
      </c>
      <c r="B181" s="108" t="s">
        <v>126</v>
      </c>
      <c r="C181" s="109" t="s">
        <v>344</v>
      </c>
      <c r="D181" s="110" t="s">
        <v>158</v>
      </c>
      <c r="E181" s="111">
        <f>IF(ISBLANK(D181),"",IFERROR(VLOOKUP(D181,[1]REgaReportesMultiples!$A$2:$M$350,6,FALSE),""))</f>
        <v>2665681.86</v>
      </c>
      <c r="F181" s="111">
        <f>IF(ISBLANK(D181),"",IFERROR(VLOOKUP(D181,[1]REgaReportesMultiples!$A$2:$M$350,9,FALSE),""))</f>
        <v>0</v>
      </c>
      <c r="G181" s="112">
        <f>IF(ISBLANK(D181),"",IFERROR(VLOOKUP(D181,[2]REgaReportesMultiples!$A$2:$M$350,6,FALSE),""))</f>
        <v>789113</v>
      </c>
      <c r="H181" s="112">
        <f>IF(ISBLANK(D181),"",IFERROR(VLOOKUP(D181,[2]REgaReportesMultiples!$A$2:$M$350,9,FALSE),""))</f>
        <v>0</v>
      </c>
      <c r="I181" s="112">
        <f>IF(ISBLANK(D181),"",IF(ISERROR(VLOOKUP(D181,[3]REgaReportesMultiples!$A$2:$M$350,4,FALSE)),"",VLOOKUP(D181,[3]REgaReportesMultiples!$A$2:$M$350,4,FALSE)))</f>
        <v>538059</v>
      </c>
      <c r="J181" s="112" t="s">
        <v>382</v>
      </c>
    </row>
    <row r="182" spans="1:10" ht="33.75" x14ac:dyDescent="0.2">
      <c r="A182" s="114" t="s">
        <v>113</v>
      </c>
      <c r="B182" s="108" t="s">
        <v>126</v>
      </c>
      <c r="C182" s="109" t="s">
        <v>345</v>
      </c>
      <c r="D182" s="110" t="s">
        <v>167</v>
      </c>
      <c r="E182" s="111" t="str">
        <f>IF(ISBLANK(D182),"",IFERROR(VLOOKUP(D182,[1]REgaReportesMultiples!$A$2:$M$350,6,FALSE),""))</f>
        <v/>
      </c>
      <c r="F182" s="111" t="str">
        <f>IF(ISBLANK(D182),"",IFERROR(VLOOKUP(D182,[1]REgaReportesMultiples!$A$2:$M$350,9,FALSE),""))</f>
        <v/>
      </c>
      <c r="G182" s="112">
        <f>IF(ISBLANK(D182),"",IFERROR(VLOOKUP(D182,[2]REgaReportesMultiples!$A$2:$M$350,6,FALSE),""))</f>
        <v>934538.62</v>
      </c>
      <c r="H182" s="112">
        <f>IF(ISBLANK(D182),"",IFERROR(VLOOKUP(D182,[2]REgaReportesMultiples!$A$2:$M$350,9,FALSE),""))</f>
        <v>934538.62</v>
      </c>
      <c r="I182" s="112" t="str">
        <f>IF(ISBLANK(D182),"",IF(ISERROR(VLOOKUP(D182,[3]REgaReportesMultiples!$A$2:$M$350,4,FALSE)),"",VLOOKUP(D182,[3]REgaReportesMultiples!$A$2:$M$350,4,FALSE)))</f>
        <v/>
      </c>
      <c r="J182" s="112" t="s">
        <v>382</v>
      </c>
    </row>
    <row r="183" spans="1:10" s="45" customFormat="1" ht="33.75" x14ac:dyDescent="0.2">
      <c r="A183" s="114" t="s">
        <v>113</v>
      </c>
      <c r="B183" s="108" t="s">
        <v>127</v>
      </c>
      <c r="C183" s="109" t="s">
        <v>346</v>
      </c>
      <c r="D183" s="110" t="s">
        <v>159</v>
      </c>
      <c r="E183" s="111" t="str">
        <f>IF(ISBLANK(D183),"",IFERROR(VLOOKUP(D183,[1]REgaReportesMultiples!$A$2:$M$350,6,FALSE),""))</f>
        <v/>
      </c>
      <c r="F183" s="111" t="str">
        <f>IF(ISBLANK(D183),"",IFERROR(VLOOKUP(D183,[1]REgaReportesMultiples!$A$2:$M$350,9,FALSE),""))</f>
        <v/>
      </c>
      <c r="G183" s="112">
        <f>IF(ISBLANK(D183),"",IFERROR(VLOOKUP(D183,[2]REgaReportesMultiples!$A$2:$M$350,6,FALSE),""))</f>
        <v>4508263.99</v>
      </c>
      <c r="H183" s="112">
        <f>IF(ISBLANK(D183),"",IFERROR(VLOOKUP(D183,[2]REgaReportesMultiples!$A$2:$M$350,9,FALSE),""))</f>
        <v>4263045.1100000003</v>
      </c>
      <c r="I183" s="112">
        <f>IF(ISBLANK(D183),"",IF(ISERROR(VLOOKUP(D183,[3]REgaReportesMultiples!$A$2:$M$350,4,FALSE)),"",VLOOKUP(D183,[3]REgaReportesMultiples!$A$2:$M$350,4,FALSE)))</f>
        <v>3497651</v>
      </c>
      <c r="J183" s="112" t="s">
        <v>382</v>
      </c>
    </row>
    <row r="184" spans="1:10" s="45" customFormat="1" ht="33.75" x14ac:dyDescent="0.2">
      <c r="A184" s="114" t="s">
        <v>113</v>
      </c>
      <c r="B184" s="108" t="s">
        <v>127</v>
      </c>
      <c r="C184" s="109" t="s">
        <v>346</v>
      </c>
      <c r="D184" s="110" t="s">
        <v>160</v>
      </c>
      <c r="E184" s="111" t="str">
        <f>IF(ISBLANK(D184),"",IFERROR(VLOOKUP(D184,[1]REgaReportesMultiples!$A$2:$M$350,6,FALSE),""))</f>
        <v/>
      </c>
      <c r="F184" s="111" t="str">
        <f>IF(ISBLANK(D184),"",IFERROR(VLOOKUP(D184,[1]REgaReportesMultiples!$A$2:$M$350,9,FALSE),""))</f>
        <v/>
      </c>
      <c r="G184" s="112">
        <f>IF(ISBLANK(D184),"",IFERROR(VLOOKUP(D184,[2]REgaReportesMultiples!$A$2:$M$350,6,FALSE),""))</f>
        <v>5122608.28</v>
      </c>
      <c r="H184" s="112">
        <f>IF(ISBLANK(D184),"",IFERROR(VLOOKUP(D184,[2]REgaReportesMultiples!$A$2:$M$350,9,FALSE),""))</f>
        <v>4864274.5999999996</v>
      </c>
      <c r="I184" s="112">
        <f>IF(ISBLANK(D184),"",IF(ISERROR(VLOOKUP(D184,[3]REgaReportesMultiples!$A$2:$M$350,4,FALSE)),"",VLOOKUP(D184,[3]REgaReportesMultiples!$A$2:$M$350,4,FALSE)))</f>
        <v>4997391</v>
      </c>
      <c r="J184" s="112" t="s">
        <v>382</v>
      </c>
    </row>
    <row r="185" spans="1:10" s="45" customFormat="1" ht="33.75" x14ac:dyDescent="0.2">
      <c r="A185" s="114" t="s">
        <v>113</v>
      </c>
      <c r="B185" s="108" t="s">
        <v>127</v>
      </c>
      <c r="C185" s="109" t="s">
        <v>347</v>
      </c>
      <c r="D185" s="110"/>
      <c r="E185" s="111" t="str">
        <f>IF(ISBLANK(D185),"",IFERROR(VLOOKUP(D185,[1]REgaReportesMultiples!$A$2:$M$350,6,FALSE),""))</f>
        <v/>
      </c>
      <c r="F185" s="111" t="str">
        <f>IF(ISBLANK(D185),"",IFERROR(VLOOKUP(D185,[1]REgaReportesMultiples!$A$2:$M$350,9,FALSE),""))</f>
        <v/>
      </c>
      <c r="G185" s="112" t="str">
        <f>IF(ISBLANK(D185),"",IFERROR(VLOOKUP(D185,[2]REgaReportesMultiples!$A$2:$M$350,6,FALSE),""))</f>
        <v/>
      </c>
      <c r="H185" s="112" t="str">
        <f>IF(ISBLANK(D185),"",IFERROR(VLOOKUP(D185,[2]REgaReportesMultiples!$A$2:$M$350,9,FALSE),""))</f>
        <v/>
      </c>
      <c r="I185" s="112" t="str">
        <f>IF(ISBLANK(D185),"",IF(ISERROR(VLOOKUP(D185,[3]REgaReportesMultiples!$A$2:$M$350,4,FALSE)),"",VLOOKUP(D185,[3]REgaReportesMultiples!$A$2:$M$350,4,FALSE)))</f>
        <v/>
      </c>
      <c r="J185" s="112" t="s">
        <v>383</v>
      </c>
    </row>
    <row r="186" spans="1:10" s="45" customFormat="1" ht="33.75" x14ac:dyDescent="0.2">
      <c r="A186" s="114" t="s">
        <v>113</v>
      </c>
      <c r="B186" s="108" t="s">
        <v>127</v>
      </c>
      <c r="C186" s="109" t="s">
        <v>348</v>
      </c>
      <c r="D186" s="110"/>
      <c r="E186" s="111" t="str">
        <f>IF(ISBLANK(D186),"",IFERROR(VLOOKUP(D186,[1]REgaReportesMultiples!$A$2:$M$350,6,FALSE),""))</f>
        <v/>
      </c>
      <c r="F186" s="111" t="str">
        <f>IF(ISBLANK(D186),"",IFERROR(VLOOKUP(D186,[1]REgaReportesMultiples!$A$2:$M$350,9,FALSE),""))</f>
        <v/>
      </c>
      <c r="G186" s="112" t="str">
        <f>IF(ISBLANK(D186),"",IFERROR(VLOOKUP(D186,[2]REgaReportesMultiples!$A$2:$M$350,6,FALSE),""))</f>
        <v/>
      </c>
      <c r="H186" s="112" t="str">
        <f>IF(ISBLANK(D186),"",IFERROR(VLOOKUP(D186,[2]REgaReportesMultiples!$A$2:$M$350,9,FALSE),""))</f>
        <v/>
      </c>
      <c r="I186" s="112" t="str">
        <f>IF(ISBLANK(D186),"",IF(ISERROR(VLOOKUP(D186,[3]REgaReportesMultiples!$A$2:$M$350,4,FALSE)),"",VLOOKUP(D186,[3]REgaReportesMultiples!$A$2:$M$350,4,FALSE)))</f>
        <v/>
      </c>
      <c r="J186" s="112" t="s">
        <v>383</v>
      </c>
    </row>
    <row r="187" spans="1:10" s="45" customFormat="1" ht="33.75" x14ac:dyDescent="0.2">
      <c r="A187" s="114" t="s">
        <v>113</v>
      </c>
      <c r="B187" s="108" t="s">
        <v>127</v>
      </c>
      <c r="C187" s="109" t="s">
        <v>349</v>
      </c>
      <c r="D187" s="110"/>
      <c r="E187" s="111" t="str">
        <f>IF(ISBLANK(D187),"",IFERROR(VLOOKUP(D187,[1]REgaReportesMultiples!$A$2:$M$350,6,FALSE),""))</f>
        <v/>
      </c>
      <c r="F187" s="111" t="str">
        <f>IF(ISBLANK(D187),"",IFERROR(VLOOKUP(D187,[1]REgaReportesMultiples!$A$2:$M$350,9,FALSE),""))</f>
        <v/>
      </c>
      <c r="G187" s="112" t="str">
        <f>IF(ISBLANK(D187),"",IFERROR(VLOOKUP(D187,[2]REgaReportesMultiples!$A$2:$M$350,6,FALSE),""))</f>
        <v/>
      </c>
      <c r="H187" s="112" t="str">
        <f>IF(ISBLANK(D187),"",IFERROR(VLOOKUP(D187,[2]REgaReportesMultiples!$A$2:$M$350,9,FALSE),""))</f>
        <v/>
      </c>
      <c r="I187" s="112" t="str">
        <f>IF(ISBLANK(D187),"",IF(ISERROR(VLOOKUP(D187,[3]REgaReportesMultiples!$A$2:$M$350,4,FALSE)),"",VLOOKUP(D187,[3]REgaReportesMultiples!$A$2:$M$350,4,FALSE)))</f>
        <v/>
      </c>
      <c r="J187" s="112" t="s">
        <v>383</v>
      </c>
    </row>
    <row r="188" spans="1:10" s="45" customFormat="1" ht="33.75" x14ac:dyDescent="0.2">
      <c r="A188" s="114" t="s">
        <v>113</v>
      </c>
      <c r="B188" s="108" t="s">
        <v>127</v>
      </c>
      <c r="C188" s="109" t="s">
        <v>350</v>
      </c>
      <c r="D188" s="110" t="s">
        <v>166</v>
      </c>
      <c r="E188" s="111" t="str">
        <f>IF(ISBLANK(D188),"",IFERROR(VLOOKUP(D188,[1]REgaReportesMultiples!$A$2:$M$350,6,FALSE),""))</f>
        <v/>
      </c>
      <c r="F188" s="111" t="str">
        <f>IF(ISBLANK(D188),"",IFERROR(VLOOKUP(D188,[1]REgaReportesMultiples!$A$2:$M$350,9,FALSE),""))</f>
        <v/>
      </c>
      <c r="G188" s="112">
        <f>IF(ISBLANK(D188),"",IFERROR(VLOOKUP(D188,[2]REgaReportesMultiples!$A$2:$M$350,6,FALSE),""))</f>
        <v>460859.68</v>
      </c>
      <c r="H188" s="112">
        <f>IF(ISBLANK(D188),"",IFERROR(VLOOKUP(D188,[2]REgaReportesMultiples!$A$2:$M$350,9,FALSE),""))</f>
        <v>387085.89</v>
      </c>
      <c r="I188" s="112">
        <f>IF(ISBLANK(D188),"",IF(ISERROR(VLOOKUP(D188,[3]REgaReportesMultiples!$A$2:$M$350,4,FALSE)),"",VLOOKUP(D188,[3]REgaReportesMultiples!$A$2:$M$350,4,FALSE)))</f>
        <v>444952</v>
      </c>
      <c r="J188" s="112" t="s">
        <v>382</v>
      </c>
    </row>
    <row r="189" spans="1:10" s="45" customFormat="1" ht="33.75" x14ac:dyDescent="0.2">
      <c r="A189" s="114" t="s">
        <v>113</v>
      </c>
      <c r="B189" s="108" t="s">
        <v>127</v>
      </c>
      <c r="C189" s="109" t="s">
        <v>350</v>
      </c>
      <c r="D189" s="110" t="s">
        <v>181</v>
      </c>
      <c r="E189" s="111">
        <f>IF(ISBLANK(D189),"",IFERROR(VLOOKUP(D189,[1]REgaReportesMultiples!$A$2:$M$350,6,FALSE),""))</f>
        <v>38000</v>
      </c>
      <c r="F189" s="111">
        <f>IF(ISBLANK(D189),"",IFERROR(VLOOKUP(D189,[1]REgaReportesMultiples!$A$2:$M$350,9,FALSE),""))</f>
        <v>37950</v>
      </c>
      <c r="G189" s="112">
        <f>IF(ISBLANK(D189),"",IFERROR(VLOOKUP(D189,[2]REgaReportesMultiples!$A$2:$M$350,6,FALSE),""))</f>
        <v>50000</v>
      </c>
      <c r="H189" s="112">
        <f>IF(ISBLANK(D189),"",IFERROR(VLOOKUP(D189,[2]REgaReportesMultiples!$A$2:$M$350,9,FALSE),""))</f>
        <v>0</v>
      </c>
      <c r="I189" s="112">
        <f>IF(ISBLANK(D189),"",IF(ISERROR(VLOOKUP(D189,[3]REgaReportesMultiples!$A$2:$M$350,4,FALSE)),"",VLOOKUP(D189,[3]REgaReportesMultiples!$A$2:$M$350,4,FALSE)))</f>
        <v>70000</v>
      </c>
      <c r="J189" s="112" t="s">
        <v>382</v>
      </c>
    </row>
    <row r="190" spans="1:10" ht="33.75" x14ac:dyDescent="0.2">
      <c r="A190" s="114" t="s">
        <v>113</v>
      </c>
      <c r="B190" s="108" t="s">
        <v>128</v>
      </c>
      <c r="C190" s="109" t="s">
        <v>351</v>
      </c>
      <c r="D190" s="110" t="s">
        <v>176</v>
      </c>
      <c r="E190" s="111">
        <f>IF(ISBLANK(D190),"",IFERROR(VLOOKUP(D190,[1]REgaReportesMultiples!$A$2:$M$350,6,FALSE),""))</f>
        <v>5210924.07</v>
      </c>
      <c r="F190" s="111">
        <f>IF(ISBLANK(D190),"",IFERROR(VLOOKUP(D190,[1]REgaReportesMultiples!$A$2:$M$350,9,FALSE),""))</f>
        <v>3932296.55</v>
      </c>
      <c r="G190" s="112">
        <f>IF(ISBLANK(D190),"",IFERROR(VLOOKUP(D190,[2]REgaReportesMultiples!$A$2:$M$350,6,FALSE),""))</f>
        <v>3000000</v>
      </c>
      <c r="H190" s="112">
        <f>IF(ISBLANK(D190),"",IFERROR(VLOOKUP(D190,[2]REgaReportesMultiples!$A$2:$M$350,9,FALSE),""))</f>
        <v>3000000</v>
      </c>
      <c r="I190" s="112">
        <f>IF(ISBLANK(D190),"",IF(ISERROR(VLOOKUP(D190,[3]REgaReportesMultiples!$A$2:$M$350,4,FALSE)),"",VLOOKUP(D190,[3]REgaReportesMultiples!$A$2:$M$350,4,FALSE)))</f>
        <v>2000000</v>
      </c>
      <c r="J190" s="112" t="s">
        <v>382</v>
      </c>
    </row>
    <row r="191" spans="1:10" ht="33.75" x14ac:dyDescent="0.2">
      <c r="A191" s="114" t="s">
        <v>113</v>
      </c>
      <c r="B191" s="108" t="s">
        <v>128</v>
      </c>
      <c r="C191" s="109" t="s">
        <v>352</v>
      </c>
      <c r="D191" s="110"/>
      <c r="E191" s="111" t="str">
        <f>IF(ISBLANK(D191),"",IFERROR(VLOOKUP(D191,[1]REgaReportesMultiples!$A$2:$M$350,6,FALSE),""))</f>
        <v/>
      </c>
      <c r="F191" s="111" t="str">
        <f>IF(ISBLANK(D191),"",IFERROR(VLOOKUP(D191,[1]REgaReportesMultiples!$A$2:$M$350,9,FALSE),""))</f>
        <v/>
      </c>
      <c r="G191" s="112" t="str">
        <f>IF(ISBLANK(D191),"",IFERROR(VLOOKUP(D191,[2]REgaReportesMultiples!$A$2:$M$350,6,FALSE),""))</f>
        <v/>
      </c>
      <c r="H191" s="112" t="str">
        <f>IF(ISBLANK(D191),"",IFERROR(VLOOKUP(D191,[2]REgaReportesMultiples!$A$2:$M$350,9,FALSE),""))</f>
        <v/>
      </c>
      <c r="I191" s="112" t="str">
        <f>IF(ISBLANK(D191),"",IF(ISERROR(VLOOKUP(D191,[3]REgaReportesMultiples!$A$2:$M$350,4,FALSE)),"",VLOOKUP(D191,[3]REgaReportesMultiples!$A$2:$M$350,4,FALSE)))</f>
        <v/>
      </c>
      <c r="J191" s="112" t="s">
        <v>383</v>
      </c>
    </row>
    <row r="192" spans="1:10" ht="22.5" x14ac:dyDescent="0.2">
      <c r="A192" s="114" t="s">
        <v>113</v>
      </c>
      <c r="B192" s="108" t="s">
        <v>128</v>
      </c>
      <c r="C192" s="109" t="s">
        <v>368</v>
      </c>
      <c r="D192" s="110"/>
      <c r="E192" s="111" t="str">
        <f>IF(ISBLANK(D192),"",IFERROR(VLOOKUP(D192,[1]REgaReportesMultiples!$A$2:$M$350,6,FALSE),""))</f>
        <v/>
      </c>
      <c r="F192" s="111" t="str">
        <f>IF(ISBLANK(D192),"",IFERROR(VLOOKUP(D192,[1]REgaReportesMultiples!$A$2:$M$350,9,FALSE),""))</f>
        <v/>
      </c>
      <c r="G192" s="112" t="str">
        <f>IF(ISBLANK(D192),"",IFERROR(VLOOKUP(D192,[2]REgaReportesMultiples!$A$2:$M$350,6,FALSE),""))</f>
        <v/>
      </c>
      <c r="H192" s="112" t="str">
        <f>IF(ISBLANK(D192),"",IFERROR(VLOOKUP(D192,[2]REgaReportesMultiples!$A$2:$M$350,9,FALSE),""))</f>
        <v/>
      </c>
      <c r="I192" s="112" t="str">
        <f>IF(ISBLANK(D192),"",IF(ISERROR(VLOOKUP(D192,[3]REgaReportesMultiples!$A$2:$M$350,4,FALSE)),"",VLOOKUP(D192,[3]REgaReportesMultiples!$A$2:$M$350,4,FALSE)))</f>
        <v/>
      </c>
      <c r="J192" s="112" t="s">
        <v>383</v>
      </c>
    </row>
    <row r="193" spans="1:10" ht="90" x14ac:dyDescent="0.2">
      <c r="A193" s="114" t="s">
        <v>113</v>
      </c>
      <c r="B193" s="108" t="s">
        <v>128</v>
      </c>
      <c r="C193" s="109" t="s">
        <v>353</v>
      </c>
      <c r="D193" s="110" t="s">
        <v>177</v>
      </c>
      <c r="E193" s="111">
        <f>IF(ISBLANK(D193),"",IFERROR(VLOOKUP(D193,[1]REgaReportesMultiples!$A$2:$M$350,6,FALSE),""))</f>
        <v>5893037</v>
      </c>
      <c r="F193" s="111">
        <f>IF(ISBLANK(D193),"",IFERROR(VLOOKUP(D193,[1]REgaReportesMultiples!$A$2:$M$350,9,FALSE),""))</f>
        <v>5296131.42</v>
      </c>
      <c r="G193" s="112">
        <f>IF(ISBLANK(D193),"",IFERROR(VLOOKUP(D193,[2]REgaReportesMultiples!$A$2:$M$350,6,FALSE),""))</f>
        <v>4135152</v>
      </c>
      <c r="H193" s="112">
        <f>IF(ISBLANK(D193),"",IFERROR(VLOOKUP(D193,[2]REgaReportesMultiples!$A$2:$M$350,9,FALSE),""))</f>
        <v>4099992.64</v>
      </c>
      <c r="I193" s="112">
        <f>IF(ISBLANK(D193),"",IF(ISERROR(VLOOKUP(D193,[3]REgaReportesMultiples!$A$2:$M$350,4,FALSE)),"",VLOOKUP(D193,[3]REgaReportesMultiples!$A$2:$M$350,4,FALSE)))</f>
        <v>2842535</v>
      </c>
      <c r="J193" s="112" t="s">
        <v>382</v>
      </c>
    </row>
    <row r="194" spans="1:10" ht="45" x14ac:dyDescent="0.2">
      <c r="A194" s="114" t="s">
        <v>113</v>
      </c>
      <c r="B194" s="108" t="s">
        <v>128</v>
      </c>
      <c r="C194" s="109" t="s">
        <v>354</v>
      </c>
      <c r="D194" s="110"/>
      <c r="E194" s="111" t="str">
        <f>IF(ISBLANK(D194),"",IFERROR(VLOOKUP(D194,[1]REgaReportesMultiples!$A$2:$M$350,6,FALSE),""))</f>
        <v/>
      </c>
      <c r="F194" s="111" t="str">
        <f>IF(ISBLANK(D194),"",IFERROR(VLOOKUP(D194,[1]REgaReportesMultiples!$A$2:$M$350,9,FALSE),""))</f>
        <v/>
      </c>
      <c r="G194" s="112" t="str">
        <f>IF(ISBLANK(D194),"",IFERROR(VLOOKUP(D194,[2]REgaReportesMultiples!$A$2:$M$350,6,FALSE),""))</f>
        <v/>
      </c>
      <c r="H194" s="112" t="str">
        <f>IF(ISBLANK(D194),"",IFERROR(VLOOKUP(D194,[2]REgaReportesMultiples!$A$2:$M$350,9,FALSE),""))</f>
        <v/>
      </c>
      <c r="I194" s="112" t="str">
        <f>IF(ISBLANK(D194),"",IF(ISERROR(VLOOKUP(D194,[3]REgaReportesMultiples!$A$2:$M$350,4,FALSE)),"",VLOOKUP(D194,[3]REgaReportesMultiples!$A$2:$M$350,4,FALSE)))</f>
        <v/>
      </c>
      <c r="J194" s="112" t="s">
        <v>383</v>
      </c>
    </row>
    <row r="195" spans="1:10" ht="22.5" x14ac:dyDescent="0.2">
      <c r="A195" s="114" t="s">
        <v>113</v>
      </c>
      <c r="B195" s="108" t="s">
        <v>128</v>
      </c>
      <c r="C195" s="109" t="s">
        <v>355</v>
      </c>
      <c r="D195" s="110" t="s">
        <v>175</v>
      </c>
      <c r="E195" s="111" t="str">
        <f>IF(ISBLANK(D195),"",IFERROR(VLOOKUP(D195,[1]REgaReportesMultiples!$A$2:$M$350,6,FALSE),""))</f>
        <v/>
      </c>
      <c r="F195" s="111" t="str">
        <f>IF(ISBLANK(D195),"",IFERROR(VLOOKUP(D195,[1]REgaReportesMultiples!$A$2:$M$350,9,FALSE),""))</f>
        <v/>
      </c>
      <c r="G195" s="112">
        <f>IF(ISBLANK(D195),"",IFERROR(VLOOKUP(D195,[2]REgaReportesMultiples!$A$2:$M$350,6,FALSE),""))</f>
        <v>1600000</v>
      </c>
      <c r="H195" s="112">
        <f>IF(ISBLANK(D195),"",IFERROR(VLOOKUP(D195,[2]REgaReportesMultiples!$A$2:$M$350,9,FALSE),""))</f>
        <v>1441136</v>
      </c>
      <c r="I195" s="112">
        <f>IF(ISBLANK(D195),"",IF(ISERROR(VLOOKUP(D195,[3]REgaReportesMultiples!$A$2:$M$350,4,FALSE)),"",VLOOKUP(D195,[3]REgaReportesMultiples!$A$2:$M$350,4,FALSE)))</f>
        <v>1600000</v>
      </c>
      <c r="J195" s="112" t="s">
        <v>382</v>
      </c>
    </row>
    <row r="196" spans="1:10" s="45" customFormat="1" ht="45" x14ac:dyDescent="0.2">
      <c r="A196" s="114" t="s">
        <v>113</v>
      </c>
      <c r="B196" s="108" t="s">
        <v>129</v>
      </c>
      <c r="C196" s="109" t="s">
        <v>356</v>
      </c>
      <c r="D196" s="110"/>
      <c r="E196" s="111" t="str">
        <f>IF(ISBLANK(D196),"",IFERROR(VLOOKUP(D196,[1]REgaReportesMultiples!$A$2:$M$350,6,FALSE),""))</f>
        <v/>
      </c>
      <c r="F196" s="111" t="str">
        <f>IF(ISBLANK(D196),"",IFERROR(VLOOKUP(D196,[1]REgaReportesMultiples!$A$2:$M$350,9,FALSE),""))</f>
        <v/>
      </c>
      <c r="G196" s="112" t="str">
        <f>IF(ISBLANK(D196),"",IFERROR(VLOOKUP(D196,[2]REgaReportesMultiples!$A$2:$M$350,6,FALSE),""))</f>
        <v/>
      </c>
      <c r="H196" s="112" t="str">
        <f>IF(ISBLANK(D196),"",IFERROR(VLOOKUP(D196,[2]REgaReportesMultiples!$A$2:$M$350,9,FALSE),""))</f>
        <v/>
      </c>
      <c r="I196" s="112" t="str">
        <f>IF(ISBLANK(D196),"",IF(ISERROR(VLOOKUP(D196,[3]REgaReportesMultiples!$A$2:$M$350,4,FALSE)),"",VLOOKUP(D196,[3]REgaReportesMultiples!$A$2:$M$350,4,FALSE)))</f>
        <v/>
      </c>
      <c r="J196" s="112" t="s">
        <v>383</v>
      </c>
    </row>
    <row r="197" spans="1:10" s="45" customFormat="1" ht="56.25" x14ac:dyDescent="0.2">
      <c r="A197" s="114" t="s">
        <v>113</v>
      </c>
      <c r="B197" s="108" t="s">
        <v>129</v>
      </c>
      <c r="C197" s="109" t="s">
        <v>357</v>
      </c>
      <c r="D197" s="110"/>
      <c r="E197" s="111" t="str">
        <f>IF(ISBLANK(D197),"",IFERROR(VLOOKUP(D197,[1]REgaReportesMultiples!$A$2:$M$350,6,FALSE),""))</f>
        <v/>
      </c>
      <c r="F197" s="111" t="str">
        <f>IF(ISBLANK(D197),"",IFERROR(VLOOKUP(D197,[1]REgaReportesMultiples!$A$2:$M$350,9,FALSE),""))</f>
        <v/>
      </c>
      <c r="G197" s="112" t="str">
        <f>IF(ISBLANK(D197),"",IFERROR(VLOOKUP(D197,[2]REgaReportesMultiples!$A$2:$M$350,6,FALSE),""))</f>
        <v/>
      </c>
      <c r="H197" s="112" t="str">
        <f>IF(ISBLANK(D197),"",IFERROR(VLOOKUP(D197,[2]REgaReportesMultiples!$A$2:$M$350,9,FALSE),""))</f>
        <v/>
      </c>
      <c r="I197" s="112" t="str">
        <f>IF(ISBLANK(D197),"",IF(ISERROR(VLOOKUP(D197,[3]REgaReportesMultiples!$A$2:$M$350,4,FALSE)),"",VLOOKUP(D197,[3]REgaReportesMultiples!$A$2:$M$350,4,FALSE)))</f>
        <v/>
      </c>
      <c r="J197" s="112" t="s">
        <v>383</v>
      </c>
    </row>
    <row r="198" spans="1:10" s="45" customFormat="1" ht="33.75" x14ac:dyDescent="0.2">
      <c r="A198" s="114" t="s">
        <v>113</v>
      </c>
      <c r="B198" s="108" t="s">
        <v>129</v>
      </c>
      <c r="C198" s="109" t="s">
        <v>358</v>
      </c>
      <c r="D198" s="110"/>
      <c r="E198" s="111" t="str">
        <f>IF(ISBLANK(D198),"",IFERROR(VLOOKUP(D198,[1]REgaReportesMultiples!$A$2:$M$350,6,FALSE),""))</f>
        <v/>
      </c>
      <c r="F198" s="111" t="str">
        <f>IF(ISBLANK(D198),"",IFERROR(VLOOKUP(D198,[1]REgaReportesMultiples!$A$2:$M$350,9,FALSE),""))</f>
        <v/>
      </c>
      <c r="G198" s="112" t="str">
        <f>IF(ISBLANK(D198),"",IFERROR(VLOOKUP(D198,[2]REgaReportesMultiples!$A$2:$M$350,6,FALSE),""))</f>
        <v/>
      </c>
      <c r="H198" s="112" t="str">
        <f>IF(ISBLANK(D198),"",IFERROR(VLOOKUP(D198,[2]REgaReportesMultiples!$A$2:$M$350,9,FALSE),""))</f>
        <v/>
      </c>
      <c r="I198" s="112" t="str">
        <f>IF(ISBLANK(D198),"",IF(ISERROR(VLOOKUP(D198,[3]REgaReportesMultiples!$A$2:$M$350,4,FALSE)),"",VLOOKUP(D198,[3]REgaReportesMultiples!$A$2:$M$350,4,FALSE)))</f>
        <v/>
      </c>
      <c r="J198" s="112" t="s">
        <v>383</v>
      </c>
    </row>
    <row r="199" spans="1:10" s="45" customFormat="1" ht="33.75" x14ac:dyDescent="0.2">
      <c r="A199" s="114" t="s">
        <v>113</v>
      </c>
      <c r="B199" s="108" t="s">
        <v>129</v>
      </c>
      <c r="C199" s="109" t="s">
        <v>359</v>
      </c>
      <c r="D199" s="110"/>
      <c r="E199" s="111" t="str">
        <f>IF(ISBLANK(D199),"",IFERROR(VLOOKUP(D199,[1]REgaReportesMultiples!$A$2:$M$350,6,FALSE),""))</f>
        <v/>
      </c>
      <c r="F199" s="111" t="str">
        <f>IF(ISBLANK(D199),"",IFERROR(VLOOKUP(D199,[1]REgaReportesMultiples!$A$2:$M$350,9,FALSE),""))</f>
        <v/>
      </c>
      <c r="G199" s="112" t="str">
        <f>IF(ISBLANK(D199),"",IFERROR(VLOOKUP(D199,[2]REgaReportesMultiples!$A$2:$M$350,6,FALSE),""))</f>
        <v/>
      </c>
      <c r="H199" s="112" t="str">
        <f>IF(ISBLANK(D199),"",IFERROR(VLOOKUP(D199,[2]REgaReportesMultiples!$A$2:$M$350,9,FALSE),""))</f>
        <v/>
      </c>
      <c r="I199" s="112" t="str">
        <f>IF(ISBLANK(D199),"",IF(ISERROR(VLOOKUP(D199,[3]REgaReportesMultiples!$A$2:$M$350,4,FALSE)),"",VLOOKUP(D199,[3]REgaReportesMultiples!$A$2:$M$350,4,FALSE)))</f>
        <v/>
      </c>
      <c r="J199" s="112" t="s">
        <v>383</v>
      </c>
    </row>
    <row r="200" spans="1:10" s="45" customFormat="1" ht="33.75" x14ac:dyDescent="0.2">
      <c r="A200" s="114" t="s">
        <v>113</v>
      </c>
      <c r="B200" s="108" t="s">
        <v>129</v>
      </c>
      <c r="C200" s="109" t="s">
        <v>360</v>
      </c>
      <c r="D200" s="110"/>
      <c r="E200" s="111" t="str">
        <f>IF(ISBLANK(D200),"",IFERROR(VLOOKUP(D200,[1]REgaReportesMultiples!$A$2:$M$350,6,FALSE),""))</f>
        <v/>
      </c>
      <c r="F200" s="111" t="str">
        <f>IF(ISBLANK(D200),"",IFERROR(VLOOKUP(D200,[1]REgaReportesMultiples!$A$2:$M$350,9,FALSE),""))</f>
        <v/>
      </c>
      <c r="G200" s="112" t="str">
        <f>IF(ISBLANK(D200),"",IFERROR(VLOOKUP(D200,[2]REgaReportesMultiples!$A$2:$M$350,6,FALSE),""))</f>
        <v/>
      </c>
      <c r="H200" s="112" t="str">
        <f>IF(ISBLANK(D200),"",IFERROR(VLOOKUP(D200,[2]REgaReportesMultiples!$A$2:$M$350,9,FALSE),""))</f>
        <v/>
      </c>
      <c r="I200" s="112" t="str">
        <f>IF(ISBLANK(D200),"",IF(ISERROR(VLOOKUP(D200,[3]REgaReportesMultiples!$A$2:$M$350,4,FALSE)),"",VLOOKUP(D200,[3]REgaReportesMultiples!$A$2:$M$350,4,FALSE)))</f>
        <v/>
      </c>
      <c r="J200" s="112" t="s">
        <v>383</v>
      </c>
    </row>
    <row r="201" spans="1:10" s="45" customFormat="1" ht="33.75" x14ac:dyDescent="0.2">
      <c r="A201" s="114" t="s">
        <v>113</v>
      </c>
      <c r="B201" s="108" t="s">
        <v>129</v>
      </c>
      <c r="C201" s="109" t="s">
        <v>361</v>
      </c>
      <c r="D201" s="110"/>
      <c r="E201" s="111" t="str">
        <f>IF(ISBLANK(D201),"",IFERROR(VLOOKUP(D201,[1]REgaReportesMultiples!$A$2:$M$350,6,FALSE),""))</f>
        <v/>
      </c>
      <c r="F201" s="111" t="str">
        <f>IF(ISBLANK(D201),"",IFERROR(VLOOKUP(D201,[1]REgaReportesMultiples!$A$2:$M$350,9,FALSE),""))</f>
        <v/>
      </c>
      <c r="G201" s="112" t="str">
        <f>IF(ISBLANK(D201),"",IFERROR(VLOOKUP(D201,[2]REgaReportesMultiples!$A$2:$M$350,6,FALSE),""))</f>
        <v/>
      </c>
      <c r="H201" s="112" t="str">
        <f>IF(ISBLANK(D201),"",IFERROR(VLOOKUP(D201,[2]REgaReportesMultiples!$A$2:$M$350,9,FALSE),""))</f>
        <v/>
      </c>
      <c r="I201" s="112" t="str">
        <f>IF(ISBLANK(D201),"",IF(ISERROR(VLOOKUP(D201,[3]REgaReportesMultiples!$A$2:$M$350,4,FALSE)),"",VLOOKUP(D201,[3]REgaReportesMultiples!$A$2:$M$350,4,FALSE)))</f>
        <v/>
      </c>
      <c r="J201" s="112" t="s">
        <v>383</v>
      </c>
    </row>
    <row r="202" spans="1:10" s="45" customFormat="1" ht="33.75" x14ac:dyDescent="0.2">
      <c r="A202" s="114" t="s">
        <v>113</v>
      </c>
      <c r="B202" s="108" t="s">
        <v>129</v>
      </c>
      <c r="C202" s="109" t="s">
        <v>362</v>
      </c>
      <c r="D202" s="110"/>
      <c r="E202" s="111" t="str">
        <f>IF(ISBLANK(D202),"",IFERROR(VLOOKUP(D202,[1]REgaReportesMultiples!$A$2:$M$350,6,FALSE),""))</f>
        <v/>
      </c>
      <c r="F202" s="111" t="str">
        <f>IF(ISBLANK(D202),"",IFERROR(VLOOKUP(D202,[1]REgaReportesMultiples!$A$2:$M$350,9,FALSE),""))</f>
        <v/>
      </c>
      <c r="G202" s="112" t="str">
        <f>IF(ISBLANK(D202),"",IFERROR(VLOOKUP(D202,[2]REgaReportesMultiples!$A$2:$M$350,6,FALSE),""))</f>
        <v/>
      </c>
      <c r="H202" s="112" t="str">
        <f>IF(ISBLANK(D202),"",IFERROR(VLOOKUP(D202,[2]REgaReportesMultiples!$A$2:$M$350,9,FALSE),""))</f>
        <v/>
      </c>
      <c r="I202" s="112" t="str">
        <f>IF(ISBLANK(D202),"",IF(ISERROR(VLOOKUP(D202,[3]REgaReportesMultiples!$A$2:$M$350,4,FALSE)),"",VLOOKUP(D202,[3]REgaReportesMultiples!$A$2:$M$350,4,FALSE)))</f>
        <v/>
      </c>
      <c r="J202" s="112" t="s">
        <v>383</v>
      </c>
    </row>
    <row r="203" spans="1:10" ht="33.75" x14ac:dyDescent="0.2">
      <c r="A203" s="114" t="s">
        <v>113</v>
      </c>
      <c r="B203" s="108" t="s">
        <v>130</v>
      </c>
      <c r="C203" s="108" t="s">
        <v>110</v>
      </c>
      <c r="D203" s="117" t="s">
        <v>180</v>
      </c>
      <c r="E203" s="111" t="str">
        <f>IF(ISBLANK(D203),"",IFERROR(VLOOKUP(D203,[1]REgaReportesMultiples!$A$2:$M$350,6,FALSE),""))</f>
        <v/>
      </c>
      <c r="F203" s="111" t="str">
        <f>IF(ISBLANK(D203),"",IFERROR(VLOOKUP(D203,[1]REgaReportesMultiples!$A$2:$M$350,9,FALSE),""))</f>
        <v/>
      </c>
      <c r="G203" s="112">
        <f>IF(ISBLANK(D203),"",IFERROR(VLOOKUP(D203,[2]REgaReportesMultiples!$A$2:$M$350,6,FALSE),""))</f>
        <v>150000</v>
      </c>
      <c r="H203" s="112">
        <f>IF(ISBLANK(D203),"",IFERROR(VLOOKUP(D203,[2]REgaReportesMultiples!$A$2:$M$350,9,FALSE),""))</f>
        <v>0</v>
      </c>
      <c r="I203" s="112" t="str">
        <f>IF(ISBLANK(D203),"",IF(ISERROR(VLOOKUP(D203,[3]REgaReportesMultiples!$A$2:$M$350,4,FALSE)),"",VLOOKUP(D203,[3]REgaReportesMultiples!$A$2:$M$350,4,FALSE)))</f>
        <v/>
      </c>
      <c r="J203" s="112" t="s">
        <v>382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12" sqref="B12"/>
    </sheetView>
  </sheetViews>
  <sheetFormatPr baseColWidth="10" defaultRowHeight="15" x14ac:dyDescent="0.25"/>
  <cols>
    <col min="1" max="1" width="43.140625" customWidth="1"/>
    <col min="2" max="2" width="27.85546875" bestFit="1" customWidth="1"/>
  </cols>
  <sheetData>
    <row r="1" spans="1:2" x14ac:dyDescent="0.25">
      <c r="A1" s="67" t="s">
        <v>385</v>
      </c>
      <c r="B1" t="s">
        <v>382</v>
      </c>
    </row>
    <row r="3" spans="1:2" x14ac:dyDescent="0.25">
      <c r="A3" s="67" t="s">
        <v>369</v>
      </c>
      <c r="B3" t="s">
        <v>371</v>
      </c>
    </row>
    <row r="4" spans="1:2" x14ac:dyDescent="0.25">
      <c r="A4" s="68" t="s">
        <v>118</v>
      </c>
      <c r="B4" s="70">
        <v>1</v>
      </c>
    </row>
    <row r="5" spans="1:2" x14ac:dyDescent="0.25">
      <c r="A5" s="68" t="s">
        <v>109</v>
      </c>
      <c r="B5" s="70">
        <v>2</v>
      </c>
    </row>
    <row r="6" spans="1:2" x14ac:dyDescent="0.25">
      <c r="A6" s="68" t="s">
        <v>123</v>
      </c>
      <c r="B6" s="70">
        <v>2</v>
      </c>
    </row>
    <row r="7" spans="1:2" x14ac:dyDescent="0.25">
      <c r="A7" s="68" t="s">
        <v>57</v>
      </c>
      <c r="B7" s="70">
        <v>2</v>
      </c>
    </row>
    <row r="8" spans="1:2" x14ac:dyDescent="0.25">
      <c r="A8" s="68" t="s">
        <v>126</v>
      </c>
      <c r="B8" s="70">
        <v>2</v>
      </c>
    </row>
    <row r="9" spans="1:2" x14ac:dyDescent="0.25">
      <c r="A9" s="68" t="s">
        <v>122</v>
      </c>
      <c r="B9" s="70">
        <v>2</v>
      </c>
    </row>
    <row r="10" spans="1:2" x14ac:dyDescent="0.25">
      <c r="A10" s="68" t="s">
        <v>125</v>
      </c>
      <c r="B10" s="70">
        <v>4</v>
      </c>
    </row>
    <row r="11" spans="1:2" x14ac:dyDescent="0.25">
      <c r="A11" s="68" t="s">
        <v>127</v>
      </c>
      <c r="B11" s="70">
        <v>2</v>
      </c>
    </row>
    <row r="12" spans="1:2" x14ac:dyDescent="0.25">
      <c r="A12" s="68" t="s">
        <v>121</v>
      </c>
      <c r="B12" s="70">
        <v>1</v>
      </c>
    </row>
    <row r="13" spans="1:2" x14ac:dyDescent="0.25">
      <c r="A13" s="68" t="s">
        <v>130</v>
      </c>
      <c r="B13" s="70">
        <v>1</v>
      </c>
    </row>
    <row r="14" spans="1:2" x14ac:dyDescent="0.25">
      <c r="A14" s="68" t="s">
        <v>117</v>
      </c>
      <c r="B14" s="70">
        <v>1</v>
      </c>
    </row>
    <row r="15" spans="1:2" x14ac:dyDescent="0.25">
      <c r="A15" s="68" t="s">
        <v>44</v>
      </c>
      <c r="B15" s="70">
        <v>1</v>
      </c>
    </row>
    <row r="16" spans="1:2" x14ac:dyDescent="0.25">
      <c r="A16" s="68" t="s">
        <v>128</v>
      </c>
      <c r="B16" s="70">
        <v>3</v>
      </c>
    </row>
    <row r="17" spans="1:2" x14ac:dyDescent="0.25">
      <c r="A17" s="68" t="s">
        <v>120</v>
      </c>
      <c r="B17" s="70">
        <v>3</v>
      </c>
    </row>
    <row r="18" spans="1:2" x14ac:dyDescent="0.25">
      <c r="A18" s="68" t="s">
        <v>370</v>
      </c>
      <c r="B18" s="70">
        <v>27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7" sqref="C7"/>
    </sheetView>
  </sheetViews>
  <sheetFormatPr baseColWidth="10" defaultRowHeight="15" x14ac:dyDescent="0.25"/>
  <cols>
    <col min="1" max="1" width="27.85546875" bestFit="1" customWidth="1"/>
    <col min="2" max="2" width="22.42578125" bestFit="1" customWidth="1"/>
    <col min="3" max="3" width="7.140625" customWidth="1"/>
    <col min="4" max="4" width="12.5703125" customWidth="1"/>
    <col min="5" max="5" width="12.5703125" bestFit="1" customWidth="1"/>
  </cols>
  <sheetData>
    <row r="1" spans="1:4" x14ac:dyDescent="0.25">
      <c r="A1" s="67" t="s">
        <v>385</v>
      </c>
      <c r="B1" t="s">
        <v>382</v>
      </c>
    </row>
    <row r="3" spans="1:4" x14ac:dyDescent="0.25">
      <c r="A3" s="67" t="s">
        <v>371</v>
      </c>
      <c r="B3" s="67" t="s">
        <v>414</v>
      </c>
    </row>
    <row r="4" spans="1:4" x14ac:dyDescent="0.25">
      <c r="A4" s="67" t="s">
        <v>369</v>
      </c>
      <c r="B4" t="s">
        <v>397</v>
      </c>
      <c r="C4" t="s">
        <v>131</v>
      </c>
      <c r="D4" t="s">
        <v>370</v>
      </c>
    </row>
    <row r="5" spans="1:4" x14ac:dyDescent="0.25">
      <c r="A5" s="68" t="s">
        <v>397</v>
      </c>
      <c r="B5" s="129">
        <v>0.25925925925925924</v>
      </c>
      <c r="C5" s="129">
        <v>0.1111111111111111</v>
      </c>
      <c r="D5" s="129">
        <v>0.37037037037037035</v>
      </c>
    </row>
    <row r="6" spans="1:4" x14ac:dyDescent="0.25">
      <c r="A6" s="68" t="s">
        <v>131</v>
      </c>
      <c r="B6" s="129">
        <v>0.25925925925925924</v>
      </c>
      <c r="C6" s="129">
        <v>0.37037037037037035</v>
      </c>
      <c r="D6" s="129">
        <v>0.62962962962962965</v>
      </c>
    </row>
    <row r="7" spans="1:4" x14ac:dyDescent="0.25">
      <c r="A7" s="68" t="s">
        <v>370</v>
      </c>
      <c r="B7" s="129">
        <v>0.51851851851851849</v>
      </c>
      <c r="C7" s="129">
        <v>0.48148148148148145</v>
      </c>
      <c r="D7" s="129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08"/>
  <sheetViews>
    <sheetView workbookViewId="0">
      <selection activeCell="C2" sqref="C2"/>
    </sheetView>
  </sheetViews>
  <sheetFormatPr baseColWidth="10" defaultRowHeight="15" x14ac:dyDescent="0.25"/>
  <cols>
    <col min="1" max="1" width="14.7109375" customWidth="1"/>
    <col min="2" max="2" width="32.42578125" customWidth="1"/>
    <col min="3" max="3" width="33.28515625" customWidth="1"/>
    <col min="4" max="4" width="18" customWidth="1"/>
    <col min="8" max="8" width="39.7109375" customWidth="1"/>
  </cols>
  <sheetData>
    <row r="1" spans="1:10" ht="38.25" x14ac:dyDescent="0.25">
      <c r="A1" s="104" t="s">
        <v>379</v>
      </c>
      <c r="B1" s="104" t="s">
        <v>116</v>
      </c>
      <c r="C1" s="104" t="s">
        <v>111</v>
      </c>
      <c r="D1" s="107" t="s">
        <v>385</v>
      </c>
      <c r="E1" s="25" t="s">
        <v>386</v>
      </c>
      <c r="F1" s="32" t="s">
        <v>267</v>
      </c>
      <c r="G1" s="32" t="s">
        <v>266</v>
      </c>
      <c r="H1" s="32" t="s">
        <v>137</v>
      </c>
      <c r="J1" s="32"/>
    </row>
    <row r="2" spans="1:10" ht="33.75" x14ac:dyDescent="0.25">
      <c r="A2" s="108" t="s">
        <v>107</v>
      </c>
      <c r="B2" s="108" t="s">
        <v>117</v>
      </c>
      <c r="C2" s="109" t="s">
        <v>268</v>
      </c>
      <c r="D2" s="112" t="s">
        <v>382</v>
      </c>
      <c r="E2" s="65"/>
      <c r="F2" s="71" t="s">
        <v>397</v>
      </c>
      <c r="G2" s="71" t="s">
        <v>397</v>
      </c>
      <c r="H2" s="71"/>
    </row>
    <row r="3" spans="1:10" ht="33.75" hidden="1" x14ac:dyDescent="0.25">
      <c r="A3" s="108" t="s">
        <v>107</v>
      </c>
      <c r="B3" s="108" t="s">
        <v>117</v>
      </c>
      <c r="C3" s="109" t="s">
        <v>269</v>
      </c>
      <c r="D3" s="112" t="s">
        <v>383</v>
      </c>
      <c r="E3" s="65"/>
      <c r="F3" s="71" t="s">
        <v>397</v>
      </c>
      <c r="G3" s="71" t="s">
        <v>131</v>
      </c>
      <c r="H3" s="71"/>
    </row>
    <row r="4" spans="1:10" ht="45" hidden="1" x14ac:dyDescent="0.25">
      <c r="A4" s="108" t="s">
        <v>107</v>
      </c>
      <c r="B4" s="108" t="s">
        <v>117</v>
      </c>
      <c r="C4" s="109" t="s">
        <v>270</v>
      </c>
      <c r="D4" s="112" t="s">
        <v>383</v>
      </c>
      <c r="E4" s="65"/>
      <c r="F4" s="71" t="s">
        <v>397</v>
      </c>
      <c r="G4" s="71" t="s">
        <v>131</v>
      </c>
      <c r="H4" s="71"/>
    </row>
    <row r="5" spans="1:10" ht="22.5" hidden="1" x14ac:dyDescent="0.25">
      <c r="A5" s="108" t="s">
        <v>107</v>
      </c>
      <c r="B5" s="108" t="s">
        <v>117</v>
      </c>
      <c r="C5" s="109" t="s">
        <v>271</v>
      </c>
      <c r="D5" s="112" t="s">
        <v>383</v>
      </c>
      <c r="E5" s="65"/>
      <c r="F5" s="71" t="s">
        <v>397</v>
      </c>
      <c r="G5" s="71" t="s">
        <v>131</v>
      </c>
      <c r="H5" s="71"/>
    </row>
    <row r="6" spans="1:10" ht="22.5" hidden="1" x14ac:dyDescent="0.25">
      <c r="A6" s="108" t="s">
        <v>107</v>
      </c>
      <c r="B6" s="108" t="s">
        <v>117</v>
      </c>
      <c r="C6" s="109" t="s">
        <v>272</v>
      </c>
      <c r="D6" s="112" t="s">
        <v>383</v>
      </c>
      <c r="E6" s="65"/>
      <c r="F6" s="71" t="s">
        <v>131</v>
      </c>
      <c r="G6" s="71" t="s">
        <v>397</v>
      </c>
      <c r="H6" s="71"/>
    </row>
    <row r="7" spans="1:10" x14ac:dyDescent="0.25">
      <c r="A7" s="108" t="s">
        <v>107</v>
      </c>
      <c r="B7" s="108" t="s">
        <v>118</v>
      </c>
      <c r="C7" s="109" t="s">
        <v>100</v>
      </c>
      <c r="D7" s="112" t="s">
        <v>382</v>
      </c>
      <c r="E7" s="65" t="s">
        <v>131</v>
      </c>
      <c r="F7" s="71" t="s">
        <v>131</v>
      </c>
      <c r="G7" s="71" t="s">
        <v>131</v>
      </c>
      <c r="H7" s="71"/>
    </row>
    <row r="8" spans="1:10" hidden="1" x14ac:dyDescent="0.25">
      <c r="A8" s="108" t="s">
        <v>107</v>
      </c>
      <c r="B8" s="108" t="s">
        <v>118</v>
      </c>
      <c r="C8" s="109" t="s">
        <v>273</v>
      </c>
      <c r="D8" s="112" t="s">
        <v>383</v>
      </c>
      <c r="E8" s="65" t="s">
        <v>131</v>
      </c>
      <c r="F8" s="71" t="s">
        <v>131</v>
      </c>
      <c r="G8" s="71" t="s">
        <v>131</v>
      </c>
      <c r="H8" s="71"/>
    </row>
    <row r="9" spans="1:10" hidden="1" x14ac:dyDescent="0.25">
      <c r="A9" s="108" t="s">
        <v>107</v>
      </c>
      <c r="B9" s="108" t="s">
        <v>118</v>
      </c>
      <c r="C9" s="109" t="s">
        <v>102</v>
      </c>
      <c r="D9" s="112" t="s">
        <v>383</v>
      </c>
      <c r="E9" s="65" t="s">
        <v>131</v>
      </c>
      <c r="F9" s="71" t="s">
        <v>131</v>
      </c>
      <c r="G9" s="71" t="s">
        <v>131</v>
      </c>
      <c r="H9" s="71"/>
    </row>
    <row r="10" spans="1:10" ht="56.25" hidden="1" x14ac:dyDescent="0.25">
      <c r="A10" s="108" t="s">
        <v>107</v>
      </c>
      <c r="B10" s="108" t="s">
        <v>119</v>
      </c>
      <c r="C10" s="109" t="s">
        <v>274</v>
      </c>
      <c r="D10" s="112" t="s">
        <v>383</v>
      </c>
      <c r="E10" s="65"/>
      <c r="F10" s="71" t="s">
        <v>131</v>
      </c>
      <c r="G10" s="71" t="s">
        <v>131</v>
      </c>
      <c r="H10" s="71"/>
    </row>
    <row r="11" spans="1:10" hidden="1" x14ac:dyDescent="0.25">
      <c r="A11" s="108" t="s">
        <v>107</v>
      </c>
      <c r="B11" s="108" t="s">
        <v>119</v>
      </c>
      <c r="C11" s="109" t="s">
        <v>275</v>
      </c>
      <c r="D11" s="112" t="s">
        <v>383</v>
      </c>
      <c r="E11" s="65"/>
      <c r="F11" s="71" t="s">
        <v>397</v>
      </c>
      <c r="G11" s="71"/>
      <c r="H11" s="71"/>
    </row>
    <row r="12" spans="1:10" hidden="1" x14ac:dyDescent="0.25">
      <c r="A12" s="108" t="s">
        <v>107</v>
      </c>
      <c r="B12" s="108" t="s">
        <v>119</v>
      </c>
      <c r="C12" s="109" t="s">
        <v>276</v>
      </c>
      <c r="D12" s="112" t="s">
        <v>383</v>
      </c>
      <c r="E12" s="65"/>
      <c r="F12" s="71"/>
      <c r="G12" s="71"/>
      <c r="H12" s="71"/>
    </row>
    <row r="13" spans="1:10" ht="22.5" hidden="1" x14ac:dyDescent="0.25">
      <c r="A13" s="108" t="s">
        <v>107</v>
      </c>
      <c r="B13" s="108" t="s">
        <v>119</v>
      </c>
      <c r="C13" s="109" t="s">
        <v>277</v>
      </c>
      <c r="D13" s="112" t="s">
        <v>383</v>
      </c>
      <c r="E13" s="65"/>
      <c r="F13" s="71"/>
      <c r="G13" s="71"/>
      <c r="H13" s="71"/>
    </row>
    <row r="14" spans="1:10" ht="45" hidden="1" x14ac:dyDescent="0.25">
      <c r="A14" s="108" t="s">
        <v>107</v>
      </c>
      <c r="B14" s="108" t="s">
        <v>119</v>
      </c>
      <c r="C14" s="109" t="s">
        <v>278</v>
      </c>
      <c r="D14" s="112" t="s">
        <v>383</v>
      </c>
      <c r="E14" s="65"/>
      <c r="F14" s="71"/>
      <c r="G14" s="71"/>
      <c r="H14" s="71"/>
    </row>
    <row r="15" spans="1:10" ht="22.5" hidden="1" x14ac:dyDescent="0.25">
      <c r="A15" s="108" t="s">
        <v>107</v>
      </c>
      <c r="B15" s="108" t="s">
        <v>119</v>
      </c>
      <c r="C15" s="109" t="s">
        <v>279</v>
      </c>
      <c r="D15" s="112" t="s">
        <v>383</v>
      </c>
      <c r="E15" s="65"/>
      <c r="F15" s="71"/>
      <c r="G15" s="71"/>
      <c r="H15" s="71"/>
    </row>
    <row r="16" spans="1:10" ht="45" x14ac:dyDescent="0.25">
      <c r="A16" s="108" t="s">
        <v>107</v>
      </c>
      <c r="B16" s="108" t="s">
        <v>120</v>
      </c>
      <c r="C16" s="109" t="s">
        <v>108</v>
      </c>
      <c r="D16" s="112" t="s">
        <v>382</v>
      </c>
      <c r="E16" s="65"/>
      <c r="F16" s="71" t="s">
        <v>131</v>
      </c>
      <c r="G16" s="71" t="s">
        <v>397</v>
      </c>
      <c r="H16" s="71"/>
    </row>
    <row r="17" spans="1:8" hidden="1" x14ac:dyDescent="0.25">
      <c r="A17" s="108" t="s">
        <v>107</v>
      </c>
      <c r="B17" s="108" t="s">
        <v>120</v>
      </c>
      <c r="C17" s="109" t="s">
        <v>106</v>
      </c>
      <c r="D17" s="112" t="s">
        <v>383</v>
      </c>
      <c r="E17" s="65" t="s">
        <v>131</v>
      </c>
      <c r="F17" s="71"/>
      <c r="G17" s="71"/>
      <c r="H17" s="71"/>
    </row>
    <row r="18" spans="1:8" ht="22.5" hidden="1" x14ac:dyDescent="0.25">
      <c r="A18" s="108" t="s">
        <v>107</v>
      </c>
      <c r="B18" s="108" t="s">
        <v>120</v>
      </c>
      <c r="C18" s="109" t="s">
        <v>280</v>
      </c>
      <c r="D18" s="112" t="s">
        <v>383</v>
      </c>
      <c r="E18" s="65"/>
      <c r="F18" s="71"/>
      <c r="G18" s="71"/>
      <c r="H18" s="71"/>
    </row>
    <row r="19" spans="1:8" ht="22.5" hidden="1" x14ac:dyDescent="0.25">
      <c r="A19" s="108" t="s">
        <v>107</v>
      </c>
      <c r="B19" s="108" t="s">
        <v>120</v>
      </c>
      <c r="C19" s="109" t="s">
        <v>281</v>
      </c>
      <c r="D19" s="112" t="s">
        <v>383</v>
      </c>
      <c r="E19" s="65"/>
      <c r="F19" s="71"/>
      <c r="G19" s="71"/>
      <c r="H19" s="71"/>
    </row>
    <row r="20" spans="1:8" ht="22.5" x14ac:dyDescent="0.25">
      <c r="A20" s="108" t="s">
        <v>107</v>
      </c>
      <c r="B20" s="108" t="s">
        <v>120</v>
      </c>
      <c r="C20" s="109" t="s">
        <v>282</v>
      </c>
      <c r="D20" s="112" t="s">
        <v>382</v>
      </c>
      <c r="E20" s="65"/>
      <c r="F20" s="71" t="s">
        <v>131</v>
      </c>
      <c r="G20" s="71" t="s">
        <v>397</v>
      </c>
      <c r="H20" s="71"/>
    </row>
    <row r="21" spans="1:8" ht="78.75" x14ac:dyDescent="0.25">
      <c r="A21" s="108" t="s">
        <v>107</v>
      </c>
      <c r="B21" s="108" t="s">
        <v>120</v>
      </c>
      <c r="C21" s="109" t="s">
        <v>283</v>
      </c>
      <c r="D21" s="112" t="s">
        <v>382</v>
      </c>
      <c r="E21" s="65"/>
      <c r="F21" s="71" t="s">
        <v>397</v>
      </c>
      <c r="G21" s="71" t="s">
        <v>397</v>
      </c>
      <c r="H21" s="71"/>
    </row>
    <row r="22" spans="1:8" ht="22.5" hidden="1" x14ac:dyDescent="0.25">
      <c r="A22" s="108" t="s">
        <v>107</v>
      </c>
      <c r="B22" s="108" t="s">
        <v>120</v>
      </c>
      <c r="C22" s="109" t="s">
        <v>284</v>
      </c>
      <c r="D22" s="112" t="s">
        <v>383</v>
      </c>
      <c r="E22" s="65"/>
      <c r="F22" s="71"/>
      <c r="G22" s="71"/>
      <c r="H22" s="71"/>
    </row>
    <row r="23" spans="1:8" ht="33.75" hidden="1" x14ac:dyDescent="0.25">
      <c r="A23" s="108" t="s">
        <v>107</v>
      </c>
      <c r="B23" s="108" t="s">
        <v>120</v>
      </c>
      <c r="C23" s="109" t="s">
        <v>285</v>
      </c>
      <c r="D23" s="112" t="s">
        <v>383</v>
      </c>
      <c r="E23" s="65"/>
      <c r="F23" s="71"/>
      <c r="G23" s="71"/>
      <c r="H23" s="71"/>
    </row>
    <row r="24" spans="1:8" ht="22.5" hidden="1" x14ac:dyDescent="0.25">
      <c r="A24" s="108" t="s">
        <v>107</v>
      </c>
      <c r="B24" s="108" t="s">
        <v>120</v>
      </c>
      <c r="C24" s="109" t="s">
        <v>286</v>
      </c>
      <c r="D24" s="112" t="s">
        <v>383</v>
      </c>
      <c r="E24" s="65"/>
      <c r="F24" s="71"/>
      <c r="G24" s="71"/>
      <c r="H24" s="71"/>
    </row>
    <row r="25" spans="1:8" ht="22.5" hidden="1" x14ac:dyDescent="0.25">
      <c r="A25" s="108" t="s">
        <v>107</v>
      </c>
      <c r="B25" s="108" t="s">
        <v>120</v>
      </c>
      <c r="C25" s="109" t="s">
        <v>363</v>
      </c>
      <c r="D25" s="112" t="s">
        <v>383</v>
      </c>
      <c r="E25" s="65"/>
      <c r="F25" s="71"/>
      <c r="G25" s="71"/>
      <c r="H25" s="71"/>
    </row>
    <row r="26" spans="1:8" ht="22.5" hidden="1" x14ac:dyDescent="0.25">
      <c r="A26" s="108" t="s">
        <v>107</v>
      </c>
      <c r="B26" s="108" t="s">
        <v>120</v>
      </c>
      <c r="C26" s="109" t="s">
        <v>287</v>
      </c>
      <c r="D26" s="112" t="s">
        <v>383</v>
      </c>
      <c r="E26" s="65"/>
      <c r="F26" s="71"/>
      <c r="G26" s="71"/>
      <c r="H26" s="71"/>
    </row>
    <row r="27" spans="1:8" ht="22.5" x14ac:dyDescent="0.25">
      <c r="A27" s="108" t="s">
        <v>107</v>
      </c>
      <c r="B27" s="108" t="s">
        <v>121</v>
      </c>
      <c r="C27" s="109" t="s">
        <v>364</v>
      </c>
      <c r="D27" s="112" t="s">
        <v>382</v>
      </c>
      <c r="E27" s="65" t="s">
        <v>131</v>
      </c>
      <c r="F27" s="71" t="s">
        <v>131</v>
      </c>
      <c r="G27" s="71" t="s">
        <v>131</v>
      </c>
      <c r="H27" s="71"/>
    </row>
    <row r="28" spans="1:8" ht="22.5" hidden="1" x14ac:dyDescent="0.25">
      <c r="A28" s="108" t="s">
        <v>107</v>
      </c>
      <c r="B28" s="108" t="s">
        <v>121</v>
      </c>
      <c r="C28" s="109" t="s">
        <v>288</v>
      </c>
      <c r="D28" s="112" t="s">
        <v>383</v>
      </c>
      <c r="E28" s="65"/>
      <c r="F28" s="71"/>
      <c r="G28" s="71"/>
      <c r="H28" s="71"/>
    </row>
    <row r="29" spans="1:8" ht="22.5" hidden="1" x14ac:dyDescent="0.25">
      <c r="A29" s="108" t="s">
        <v>107</v>
      </c>
      <c r="B29" s="108" t="s">
        <v>121</v>
      </c>
      <c r="C29" s="109" t="s">
        <v>289</v>
      </c>
      <c r="D29" s="112" t="s">
        <v>383</v>
      </c>
      <c r="E29" s="65"/>
      <c r="F29" s="71"/>
      <c r="G29" s="71"/>
      <c r="H29" s="71"/>
    </row>
    <row r="30" spans="1:8" ht="22.5" hidden="1" x14ac:dyDescent="0.25">
      <c r="A30" s="108" t="s">
        <v>107</v>
      </c>
      <c r="B30" s="108" t="s">
        <v>121</v>
      </c>
      <c r="C30" s="109" t="s">
        <v>290</v>
      </c>
      <c r="D30" s="112" t="s">
        <v>383</v>
      </c>
      <c r="E30" s="65"/>
      <c r="F30" s="71"/>
      <c r="G30" s="71"/>
      <c r="H30" s="71"/>
    </row>
    <row r="31" spans="1:8" ht="33.75" hidden="1" x14ac:dyDescent="0.25">
      <c r="A31" s="108" t="s">
        <v>107</v>
      </c>
      <c r="B31" s="108" t="s">
        <v>121</v>
      </c>
      <c r="C31" s="109" t="s">
        <v>365</v>
      </c>
      <c r="D31" s="112" t="s">
        <v>383</v>
      </c>
      <c r="E31" s="65"/>
      <c r="F31" s="71"/>
      <c r="G31" s="71"/>
      <c r="H31" s="71"/>
    </row>
    <row r="32" spans="1:8" ht="22.5" hidden="1" x14ac:dyDescent="0.25">
      <c r="A32" s="108" t="s">
        <v>107</v>
      </c>
      <c r="B32" s="108" t="s">
        <v>121</v>
      </c>
      <c r="C32" s="109" t="s">
        <v>291</v>
      </c>
      <c r="D32" s="112" t="s">
        <v>383</v>
      </c>
      <c r="E32" s="65"/>
      <c r="F32" s="71"/>
      <c r="G32" s="71"/>
      <c r="H32" s="71"/>
    </row>
    <row r="33" spans="1:8" ht="22.5" hidden="1" x14ac:dyDescent="0.25">
      <c r="A33" s="108" t="s">
        <v>107</v>
      </c>
      <c r="B33" s="108" t="s">
        <v>122</v>
      </c>
      <c r="C33" s="109" t="s">
        <v>292</v>
      </c>
      <c r="D33" s="112" t="s">
        <v>383</v>
      </c>
      <c r="E33" s="65"/>
      <c r="F33" s="71"/>
      <c r="G33" s="71"/>
      <c r="H33" s="71"/>
    </row>
    <row r="34" spans="1:8" ht="22.5" x14ac:dyDescent="0.25">
      <c r="A34" s="108" t="s">
        <v>107</v>
      </c>
      <c r="B34" s="108" t="s">
        <v>122</v>
      </c>
      <c r="C34" s="109" t="s">
        <v>293</v>
      </c>
      <c r="D34" s="112" t="s">
        <v>382</v>
      </c>
      <c r="E34" s="65"/>
      <c r="F34" s="71" t="s">
        <v>131</v>
      </c>
      <c r="G34" s="71" t="s">
        <v>131</v>
      </c>
      <c r="H34" s="71"/>
    </row>
    <row r="35" spans="1:8" ht="22.5" hidden="1" x14ac:dyDescent="0.25">
      <c r="A35" s="108" t="s">
        <v>107</v>
      </c>
      <c r="B35" s="108" t="s">
        <v>122</v>
      </c>
      <c r="C35" s="109" t="s">
        <v>366</v>
      </c>
      <c r="D35" s="112" t="s">
        <v>383</v>
      </c>
      <c r="E35" s="65"/>
      <c r="F35" s="71"/>
      <c r="G35" s="71"/>
      <c r="H35" s="71"/>
    </row>
    <row r="36" spans="1:8" ht="22.5" hidden="1" x14ac:dyDescent="0.25">
      <c r="A36" s="108" t="s">
        <v>107</v>
      </c>
      <c r="B36" s="108" t="s">
        <v>122</v>
      </c>
      <c r="C36" s="109" t="s">
        <v>294</v>
      </c>
      <c r="D36" s="112" t="s">
        <v>383</v>
      </c>
      <c r="E36" s="65"/>
      <c r="F36" s="71"/>
      <c r="G36" s="71"/>
      <c r="H36" s="71"/>
    </row>
    <row r="37" spans="1:8" ht="33.75" hidden="1" x14ac:dyDescent="0.25">
      <c r="A37" s="108" t="s">
        <v>107</v>
      </c>
      <c r="B37" s="108" t="s">
        <v>122</v>
      </c>
      <c r="C37" s="109" t="s">
        <v>295</v>
      </c>
      <c r="D37" s="112" t="s">
        <v>383</v>
      </c>
      <c r="E37" s="65" t="s">
        <v>131</v>
      </c>
      <c r="F37" s="71"/>
      <c r="G37" s="71"/>
      <c r="H37" s="71"/>
    </row>
    <row r="38" spans="1:8" ht="22.5" hidden="1" x14ac:dyDescent="0.25">
      <c r="A38" s="108" t="s">
        <v>107</v>
      </c>
      <c r="B38" s="108" t="s">
        <v>122</v>
      </c>
      <c r="C38" s="109" t="s">
        <v>296</v>
      </c>
      <c r="D38" s="112" t="s">
        <v>383</v>
      </c>
      <c r="E38" s="65"/>
      <c r="F38" s="71"/>
      <c r="G38" s="71"/>
      <c r="H38" s="71"/>
    </row>
    <row r="39" spans="1:8" ht="22.5" x14ac:dyDescent="0.25">
      <c r="A39" s="108" t="s">
        <v>107</v>
      </c>
      <c r="B39" s="108" t="s">
        <v>122</v>
      </c>
      <c r="C39" s="109" t="s">
        <v>297</v>
      </c>
      <c r="D39" s="112" t="s">
        <v>382</v>
      </c>
      <c r="E39" s="65"/>
      <c r="F39" s="71" t="s">
        <v>131</v>
      </c>
      <c r="G39" s="71" t="s">
        <v>131</v>
      </c>
      <c r="H39" s="71"/>
    </row>
    <row r="40" spans="1:8" ht="33.75" hidden="1" x14ac:dyDescent="0.25">
      <c r="A40" s="108" t="s">
        <v>107</v>
      </c>
      <c r="B40" s="108" t="s">
        <v>122</v>
      </c>
      <c r="C40" s="109" t="s">
        <v>298</v>
      </c>
      <c r="D40" s="112" t="s">
        <v>383</v>
      </c>
      <c r="E40" s="65"/>
      <c r="F40" s="71"/>
      <c r="G40" s="71"/>
      <c r="H40" s="71"/>
    </row>
    <row r="41" spans="1:8" ht="22.5" hidden="1" x14ac:dyDescent="0.25">
      <c r="A41" s="108" t="s">
        <v>107</v>
      </c>
      <c r="B41" s="108" t="s">
        <v>122</v>
      </c>
      <c r="C41" s="109" t="s">
        <v>299</v>
      </c>
      <c r="D41" s="112" t="s">
        <v>383</v>
      </c>
      <c r="E41" s="65"/>
      <c r="F41" s="71"/>
      <c r="G41" s="71"/>
      <c r="H41" s="71"/>
    </row>
    <row r="42" spans="1:8" ht="22.5" hidden="1" x14ac:dyDescent="0.25">
      <c r="A42" s="108" t="s">
        <v>107</v>
      </c>
      <c r="B42" s="108" t="s">
        <v>122</v>
      </c>
      <c r="C42" s="109" t="s">
        <v>300</v>
      </c>
      <c r="D42" s="112" t="s">
        <v>383</v>
      </c>
      <c r="E42" s="65"/>
      <c r="F42" s="71"/>
      <c r="G42" s="71"/>
      <c r="H42" s="71"/>
    </row>
    <row r="43" spans="1:8" ht="45" hidden="1" x14ac:dyDescent="0.25">
      <c r="A43" s="108" t="s">
        <v>107</v>
      </c>
      <c r="B43" s="108" t="s">
        <v>122</v>
      </c>
      <c r="C43" s="109" t="s">
        <v>301</v>
      </c>
      <c r="D43" s="112" t="s">
        <v>383</v>
      </c>
      <c r="E43" s="65"/>
      <c r="F43" s="71"/>
      <c r="G43" s="71"/>
      <c r="H43" s="71"/>
    </row>
    <row r="44" spans="1:8" ht="33.75" hidden="1" x14ac:dyDescent="0.25">
      <c r="A44" s="108" t="s">
        <v>107</v>
      </c>
      <c r="B44" s="108" t="s">
        <v>122</v>
      </c>
      <c r="C44" s="109" t="s">
        <v>302</v>
      </c>
      <c r="D44" s="112" t="s">
        <v>383</v>
      </c>
      <c r="E44" s="65"/>
      <c r="F44" s="71"/>
      <c r="G44" s="71"/>
      <c r="H44" s="71"/>
    </row>
    <row r="45" spans="1:8" ht="33.75" x14ac:dyDescent="0.25">
      <c r="A45" s="114" t="s">
        <v>44</v>
      </c>
      <c r="B45" s="108" t="s">
        <v>44</v>
      </c>
      <c r="C45" s="109" t="s">
        <v>303</v>
      </c>
      <c r="D45" s="112" t="s">
        <v>382</v>
      </c>
      <c r="E45" s="65" t="s">
        <v>131</v>
      </c>
      <c r="F45" s="71" t="s">
        <v>131</v>
      </c>
      <c r="G45" s="71" t="s">
        <v>131</v>
      </c>
      <c r="H45" s="71"/>
    </row>
    <row r="46" spans="1:8" ht="22.5" hidden="1" x14ac:dyDescent="0.25">
      <c r="A46" s="114" t="s">
        <v>44</v>
      </c>
      <c r="B46" s="108" t="s">
        <v>44</v>
      </c>
      <c r="C46" s="109" t="s">
        <v>304</v>
      </c>
      <c r="D46" s="112" t="s">
        <v>383</v>
      </c>
      <c r="E46" s="65"/>
      <c r="F46" s="71"/>
      <c r="G46" s="71"/>
      <c r="H46" s="71"/>
    </row>
    <row r="47" spans="1:8" ht="22.5" hidden="1" x14ac:dyDescent="0.25">
      <c r="A47" s="114" t="s">
        <v>44</v>
      </c>
      <c r="B47" s="108" t="s">
        <v>44</v>
      </c>
      <c r="C47" s="109" t="s">
        <v>305</v>
      </c>
      <c r="D47" s="112" t="s">
        <v>383</v>
      </c>
      <c r="E47" s="65"/>
      <c r="F47" s="71"/>
      <c r="G47" s="71"/>
      <c r="H47" s="71"/>
    </row>
    <row r="48" spans="1:8" ht="22.5" hidden="1" x14ac:dyDescent="0.25">
      <c r="A48" s="114" t="s">
        <v>44</v>
      </c>
      <c r="B48" s="108" t="s">
        <v>44</v>
      </c>
      <c r="C48" s="109" t="s">
        <v>306</v>
      </c>
      <c r="D48" s="112" t="s">
        <v>383</v>
      </c>
      <c r="E48" s="65"/>
      <c r="F48" s="71"/>
      <c r="G48" s="71"/>
      <c r="H48" s="71"/>
    </row>
    <row r="49" spans="1:8" ht="22.5" hidden="1" x14ac:dyDescent="0.25">
      <c r="A49" s="114" t="s">
        <v>44</v>
      </c>
      <c r="B49" s="108" t="s">
        <v>44</v>
      </c>
      <c r="C49" s="109" t="s">
        <v>307</v>
      </c>
      <c r="D49" s="112" t="s">
        <v>383</v>
      </c>
      <c r="E49" s="65"/>
      <c r="F49" s="71"/>
      <c r="G49" s="71"/>
      <c r="H49" s="71"/>
    </row>
    <row r="50" spans="1:8" ht="33.75" hidden="1" x14ac:dyDescent="0.25">
      <c r="A50" s="114" t="s">
        <v>44</v>
      </c>
      <c r="B50" s="108" t="s">
        <v>44</v>
      </c>
      <c r="C50" s="109" t="s">
        <v>367</v>
      </c>
      <c r="D50" s="112" t="s">
        <v>383</v>
      </c>
      <c r="E50" s="65"/>
      <c r="F50" s="71"/>
      <c r="G50" s="71"/>
      <c r="H50" s="71"/>
    </row>
    <row r="51" spans="1:8" ht="22.5" hidden="1" x14ac:dyDescent="0.25">
      <c r="A51" s="114" t="s">
        <v>44</v>
      </c>
      <c r="B51" s="108" t="s">
        <v>44</v>
      </c>
      <c r="C51" s="109" t="s">
        <v>308</v>
      </c>
      <c r="D51" s="112" t="s">
        <v>383</v>
      </c>
      <c r="E51" s="65"/>
      <c r="F51" s="71"/>
      <c r="G51" s="71"/>
      <c r="H51" s="71"/>
    </row>
    <row r="52" spans="1:8" ht="22.5" hidden="1" x14ac:dyDescent="0.25">
      <c r="A52" s="114" t="s">
        <v>44</v>
      </c>
      <c r="B52" s="108" t="s">
        <v>44</v>
      </c>
      <c r="C52" s="109" t="s">
        <v>309</v>
      </c>
      <c r="D52" s="112" t="s">
        <v>383</v>
      </c>
      <c r="E52" s="65"/>
      <c r="F52" s="71"/>
      <c r="G52" s="71"/>
      <c r="H52" s="71"/>
    </row>
    <row r="53" spans="1:8" hidden="1" x14ac:dyDescent="0.25">
      <c r="A53" s="114" t="s">
        <v>44</v>
      </c>
      <c r="B53" s="108" t="s">
        <v>44</v>
      </c>
      <c r="C53" s="109" t="s">
        <v>310</v>
      </c>
      <c r="D53" s="112" t="s">
        <v>383</v>
      </c>
      <c r="E53" s="65"/>
      <c r="F53" s="71"/>
      <c r="G53" s="71"/>
      <c r="H53" s="71"/>
    </row>
    <row r="54" spans="1:8" ht="22.5" x14ac:dyDescent="0.25">
      <c r="A54" s="114" t="s">
        <v>57</v>
      </c>
      <c r="B54" s="108" t="s">
        <v>57</v>
      </c>
      <c r="C54" s="109" t="s">
        <v>311</v>
      </c>
      <c r="D54" s="112" t="s">
        <v>382</v>
      </c>
      <c r="E54" s="65" t="s">
        <v>131</v>
      </c>
      <c r="F54" s="71" t="s">
        <v>397</v>
      </c>
      <c r="G54" s="71" t="s">
        <v>131</v>
      </c>
      <c r="H54" s="71"/>
    </row>
    <row r="55" spans="1:8" ht="33.75" x14ac:dyDescent="0.25">
      <c r="A55" s="114" t="s">
        <v>57</v>
      </c>
      <c r="B55" s="108" t="s">
        <v>57</v>
      </c>
      <c r="C55" s="109" t="s">
        <v>312</v>
      </c>
      <c r="D55" s="112" t="s">
        <v>382</v>
      </c>
      <c r="E55" s="65"/>
      <c r="F55" s="71" t="s">
        <v>131</v>
      </c>
      <c r="G55" s="71" t="s">
        <v>131</v>
      </c>
      <c r="H55" s="71"/>
    </row>
    <row r="56" spans="1:8" ht="22.5" hidden="1" x14ac:dyDescent="0.25">
      <c r="A56" s="114" t="s">
        <v>57</v>
      </c>
      <c r="B56" s="108" t="s">
        <v>57</v>
      </c>
      <c r="C56" s="109" t="s">
        <v>313</v>
      </c>
      <c r="D56" s="112" t="s">
        <v>383</v>
      </c>
      <c r="E56" s="65"/>
      <c r="F56" s="71"/>
      <c r="G56" s="71"/>
      <c r="H56" s="71"/>
    </row>
    <row r="57" spans="1:8" ht="22.5" hidden="1" x14ac:dyDescent="0.25">
      <c r="A57" s="114" t="s">
        <v>57</v>
      </c>
      <c r="B57" s="108" t="s">
        <v>123</v>
      </c>
      <c r="C57" s="109" t="s">
        <v>314</v>
      </c>
      <c r="D57" s="112" t="s">
        <v>383</v>
      </c>
      <c r="E57" s="65" t="s">
        <v>131</v>
      </c>
      <c r="F57" s="71"/>
      <c r="G57" s="71"/>
      <c r="H57" s="71"/>
    </row>
    <row r="58" spans="1:8" ht="22.5" x14ac:dyDescent="0.25">
      <c r="A58" s="114" t="s">
        <v>57</v>
      </c>
      <c r="B58" s="108" t="s">
        <v>123</v>
      </c>
      <c r="C58" s="109" t="s">
        <v>315</v>
      </c>
      <c r="D58" s="112" t="s">
        <v>382</v>
      </c>
      <c r="E58" s="65"/>
      <c r="F58" s="71" t="s">
        <v>131</v>
      </c>
      <c r="G58" s="71" t="s">
        <v>131</v>
      </c>
      <c r="H58" s="71"/>
    </row>
    <row r="59" spans="1:8" x14ac:dyDescent="0.25">
      <c r="A59" s="114" t="s">
        <v>57</v>
      </c>
      <c r="B59" s="108" t="s">
        <v>123</v>
      </c>
      <c r="C59" s="109" t="s">
        <v>316</v>
      </c>
      <c r="D59" s="112" t="s">
        <v>382</v>
      </c>
      <c r="E59" s="65"/>
      <c r="F59" s="71" t="s">
        <v>397</v>
      </c>
      <c r="G59" s="71" t="s">
        <v>397</v>
      </c>
      <c r="H59" s="71"/>
    </row>
    <row r="60" spans="1:8" ht="33.75" hidden="1" x14ac:dyDescent="0.25">
      <c r="A60" s="114" t="s">
        <v>57</v>
      </c>
      <c r="B60" s="108" t="s">
        <v>123</v>
      </c>
      <c r="C60" s="109" t="s">
        <v>317</v>
      </c>
      <c r="D60" s="112" t="s">
        <v>383</v>
      </c>
      <c r="E60" s="65"/>
      <c r="F60" s="71"/>
      <c r="G60" s="71"/>
      <c r="H60" s="71"/>
    </row>
    <row r="61" spans="1:8" ht="33.75" hidden="1" x14ac:dyDescent="0.25">
      <c r="A61" s="114" t="s">
        <v>57</v>
      </c>
      <c r="B61" s="108" t="s">
        <v>123</v>
      </c>
      <c r="C61" s="109" t="s">
        <v>318</v>
      </c>
      <c r="D61" s="112" t="s">
        <v>383</v>
      </c>
      <c r="E61" s="65"/>
      <c r="F61" s="71"/>
      <c r="G61" s="71"/>
      <c r="H61" s="71"/>
    </row>
    <row r="62" spans="1:8" ht="56.25" hidden="1" x14ac:dyDescent="0.25">
      <c r="A62" s="114" t="s">
        <v>57</v>
      </c>
      <c r="B62" s="108" t="s">
        <v>124</v>
      </c>
      <c r="C62" s="109" t="s">
        <v>319</v>
      </c>
      <c r="D62" s="112" t="s">
        <v>383</v>
      </c>
      <c r="E62" s="65"/>
      <c r="F62" s="71"/>
      <c r="G62" s="71"/>
      <c r="H62" s="71"/>
    </row>
    <row r="63" spans="1:8" ht="67.5" hidden="1" x14ac:dyDescent="0.25">
      <c r="A63" s="114" t="s">
        <v>57</v>
      </c>
      <c r="B63" s="108" t="s">
        <v>124</v>
      </c>
      <c r="C63" s="109" t="s">
        <v>320</v>
      </c>
      <c r="D63" s="112" t="s">
        <v>383</v>
      </c>
      <c r="E63" s="65"/>
      <c r="F63" s="71"/>
      <c r="G63" s="71"/>
      <c r="H63" s="71"/>
    </row>
    <row r="64" spans="1:8" ht="22.5" x14ac:dyDescent="0.25">
      <c r="A64" s="109" t="s">
        <v>109</v>
      </c>
      <c r="B64" s="108" t="s">
        <v>109</v>
      </c>
      <c r="C64" s="109" t="s">
        <v>321</v>
      </c>
      <c r="D64" s="112" t="s">
        <v>382</v>
      </c>
      <c r="E64" s="65"/>
      <c r="F64" s="71" t="s">
        <v>397</v>
      </c>
      <c r="G64" s="71" t="s">
        <v>131</v>
      </c>
      <c r="H64" s="71"/>
    </row>
    <row r="65" spans="1:8" ht="56.25" x14ac:dyDescent="0.25">
      <c r="A65" s="109" t="s">
        <v>109</v>
      </c>
      <c r="B65" s="108" t="s">
        <v>109</v>
      </c>
      <c r="C65" s="109" t="s">
        <v>322</v>
      </c>
      <c r="D65" s="112" t="s">
        <v>382</v>
      </c>
      <c r="E65" s="65"/>
      <c r="F65" s="71" t="s">
        <v>397</v>
      </c>
      <c r="G65" s="71" t="s">
        <v>131</v>
      </c>
      <c r="H65" s="71"/>
    </row>
    <row r="66" spans="1:8" ht="33.75" hidden="1" x14ac:dyDescent="0.25">
      <c r="A66" s="114" t="s">
        <v>113</v>
      </c>
      <c r="B66" s="108" t="s">
        <v>114</v>
      </c>
      <c r="C66" s="109" t="s">
        <v>323</v>
      </c>
      <c r="D66" s="112" t="s">
        <v>383</v>
      </c>
      <c r="E66" s="65"/>
      <c r="F66" s="71"/>
      <c r="G66" s="71"/>
      <c r="H66" s="71"/>
    </row>
    <row r="67" spans="1:8" hidden="1" x14ac:dyDescent="0.25">
      <c r="A67" s="114" t="s">
        <v>113</v>
      </c>
      <c r="B67" s="108" t="s">
        <v>125</v>
      </c>
      <c r="C67" s="109" t="s">
        <v>324</v>
      </c>
      <c r="D67" s="112" t="s">
        <v>383</v>
      </c>
      <c r="E67" s="65" t="s">
        <v>131</v>
      </c>
      <c r="F67" s="71"/>
      <c r="G67" s="71"/>
      <c r="H67" s="71"/>
    </row>
    <row r="68" spans="1:8" hidden="1" x14ac:dyDescent="0.25">
      <c r="A68" s="114" t="s">
        <v>113</v>
      </c>
      <c r="B68" s="108" t="s">
        <v>125</v>
      </c>
      <c r="C68" s="109" t="s">
        <v>265</v>
      </c>
      <c r="D68" s="112" t="s">
        <v>383</v>
      </c>
      <c r="E68" s="65"/>
      <c r="F68" s="71"/>
      <c r="G68" s="71"/>
      <c r="H68" s="71"/>
    </row>
    <row r="69" spans="1:8" ht="33.75" hidden="1" x14ac:dyDescent="0.25">
      <c r="A69" s="114" t="s">
        <v>113</v>
      </c>
      <c r="B69" s="108" t="s">
        <v>125</v>
      </c>
      <c r="C69" s="109" t="s">
        <v>325</v>
      </c>
      <c r="D69" s="112" t="s">
        <v>383</v>
      </c>
      <c r="E69" s="65"/>
      <c r="F69" s="71"/>
      <c r="G69" s="71"/>
      <c r="H69" s="71"/>
    </row>
    <row r="70" spans="1:8" ht="22.5" hidden="1" x14ac:dyDescent="0.25">
      <c r="A70" s="114" t="s">
        <v>113</v>
      </c>
      <c r="B70" s="108" t="s">
        <v>125</v>
      </c>
      <c r="C70" s="109" t="s">
        <v>326</v>
      </c>
      <c r="D70" s="112" t="s">
        <v>383</v>
      </c>
      <c r="E70" s="65"/>
      <c r="F70" s="71"/>
      <c r="G70" s="71"/>
      <c r="H70" s="71"/>
    </row>
    <row r="71" spans="1:8" ht="33.75" x14ac:dyDescent="0.25">
      <c r="A71" s="114" t="s">
        <v>113</v>
      </c>
      <c r="B71" s="108" t="s">
        <v>125</v>
      </c>
      <c r="C71" s="109" t="s">
        <v>327</v>
      </c>
      <c r="D71" s="112" t="s">
        <v>382</v>
      </c>
      <c r="E71" s="65"/>
      <c r="F71" s="71" t="s">
        <v>131</v>
      </c>
      <c r="G71" s="71" t="s">
        <v>397</v>
      </c>
      <c r="H71" s="71"/>
    </row>
    <row r="72" spans="1:8" ht="56.25" x14ac:dyDescent="0.25">
      <c r="A72" s="114" t="s">
        <v>113</v>
      </c>
      <c r="B72" s="108" t="s">
        <v>125</v>
      </c>
      <c r="C72" s="109" t="s">
        <v>328</v>
      </c>
      <c r="D72" s="112" t="s">
        <v>382</v>
      </c>
      <c r="E72" s="65"/>
      <c r="F72" s="71" t="s">
        <v>397</v>
      </c>
      <c r="G72" s="71" t="s">
        <v>397</v>
      </c>
      <c r="H72" s="71"/>
    </row>
    <row r="73" spans="1:8" ht="33.75" x14ac:dyDescent="0.25">
      <c r="A73" s="114" t="s">
        <v>113</v>
      </c>
      <c r="B73" s="108" t="s">
        <v>125</v>
      </c>
      <c r="C73" s="109" t="s">
        <v>329</v>
      </c>
      <c r="D73" s="112" t="s">
        <v>382</v>
      </c>
      <c r="E73" s="65"/>
      <c r="F73" s="71" t="s">
        <v>131</v>
      </c>
      <c r="G73" s="71" t="s">
        <v>397</v>
      </c>
      <c r="H73" s="71"/>
    </row>
    <row r="74" spans="1:8" ht="33.75" x14ac:dyDescent="0.25">
      <c r="A74" s="114" t="s">
        <v>113</v>
      </c>
      <c r="B74" s="108" t="s">
        <v>125</v>
      </c>
      <c r="C74" s="109" t="s">
        <v>330</v>
      </c>
      <c r="D74" s="112" t="s">
        <v>382</v>
      </c>
      <c r="E74" s="65"/>
      <c r="F74" s="71" t="s">
        <v>397</v>
      </c>
      <c r="G74" s="71" t="s">
        <v>397</v>
      </c>
      <c r="H74" s="71"/>
    </row>
    <row r="75" spans="1:8" ht="22.5" hidden="1" x14ac:dyDescent="0.25">
      <c r="A75" s="114" t="s">
        <v>113</v>
      </c>
      <c r="B75" s="108" t="s">
        <v>125</v>
      </c>
      <c r="C75" s="109" t="s">
        <v>331</v>
      </c>
      <c r="D75" s="112" t="s">
        <v>383</v>
      </c>
      <c r="E75" s="65"/>
      <c r="F75" s="71"/>
      <c r="G75" s="71"/>
      <c r="H75" s="71"/>
    </row>
    <row r="76" spans="1:8" ht="33.75" hidden="1" x14ac:dyDescent="0.25">
      <c r="A76" s="114" t="s">
        <v>113</v>
      </c>
      <c r="B76" s="108" t="s">
        <v>125</v>
      </c>
      <c r="C76" s="109" t="s">
        <v>332</v>
      </c>
      <c r="D76" s="112" t="s">
        <v>383</v>
      </c>
      <c r="E76" s="65"/>
      <c r="F76" s="71"/>
      <c r="G76" s="71"/>
      <c r="H76" s="71"/>
    </row>
    <row r="77" spans="1:8" ht="22.5" hidden="1" x14ac:dyDescent="0.25">
      <c r="A77" s="114" t="s">
        <v>113</v>
      </c>
      <c r="B77" s="108" t="s">
        <v>125</v>
      </c>
      <c r="C77" s="109" t="s">
        <v>333</v>
      </c>
      <c r="D77" s="112" t="s">
        <v>383</v>
      </c>
      <c r="E77" s="65"/>
      <c r="F77" s="71"/>
      <c r="G77" s="71"/>
      <c r="H77" s="71"/>
    </row>
    <row r="78" spans="1:8" ht="22.5" hidden="1" x14ac:dyDescent="0.25">
      <c r="A78" s="114" t="s">
        <v>113</v>
      </c>
      <c r="B78" s="108" t="s">
        <v>125</v>
      </c>
      <c r="C78" s="109" t="s">
        <v>334</v>
      </c>
      <c r="D78" s="112" t="s">
        <v>383</v>
      </c>
      <c r="E78" s="65"/>
      <c r="F78" s="71"/>
      <c r="G78" s="71"/>
      <c r="H78" s="71"/>
    </row>
    <row r="79" spans="1:8" ht="45" hidden="1" x14ac:dyDescent="0.25">
      <c r="A79" s="114" t="s">
        <v>113</v>
      </c>
      <c r="B79" s="108" t="s">
        <v>125</v>
      </c>
      <c r="C79" s="109" t="s">
        <v>335</v>
      </c>
      <c r="D79" s="112" t="s">
        <v>383</v>
      </c>
      <c r="E79" s="65"/>
      <c r="F79" s="71"/>
      <c r="G79" s="71"/>
      <c r="H79" s="71"/>
    </row>
    <row r="80" spans="1:8" ht="22.5" hidden="1" x14ac:dyDescent="0.25">
      <c r="A80" s="114" t="s">
        <v>113</v>
      </c>
      <c r="B80" s="108" t="s">
        <v>125</v>
      </c>
      <c r="C80" s="109" t="s">
        <v>336</v>
      </c>
      <c r="D80" s="112" t="s">
        <v>383</v>
      </c>
      <c r="E80" s="65"/>
      <c r="F80" s="71"/>
      <c r="G80" s="71"/>
      <c r="H80" s="71"/>
    </row>
    <row r="81" spans="1:8" ht="33.75" hidden="1" x14ac:dyDescent="0.25">
      <c r="A81" s="114" t="s">
        <v>113</v>
      </c>
      <c r="B81" s="108" t="s">
        <v>125</v>
      </c>
      <c r="C81" s="109" t="s">
        <v>337</v>
      </c>
      <c r="D81" s="112" t="s">
        <v>383</v>
      </c>
      <c r="E81" s="65"/>
      <c r="F81" s="71"/>
      <c r="G81" s="71"/>
      <c r="H81" s="71"/>
    </row>
    <row r="82" spans="1:8" ht="22.5" hidden="1" x14ac:dyDescent="0.25">
      <c r="A82" s="114" t="s">
        <v>113</v>
      </c>
      <c r="B82" s="108" t="s">
        <v>125</v>
      </c>
      <c r="C82" s="109" t="s">
        <v>338</v>
      </c>
      <c r="D82" s="112" t="s">
        <v>383</v>
      </c>
      <c r="E82" s="65"/>
      <c r="F82" s="71"/>
      <c r="G82" s="71"/>
      <c r="H82" s="71"/>
    </row>
    <row r="83" spans="1:8" ht="33.75" hidden="1" x14ac:dyDescent="0.25">
      <c r="A83" s="114" t="s">
        <v>113</v>
      </c>
      <c r="B83" s="108" t="s">
        <v>125</v>
      </c>
      <c r="C83" s="109" t="s">
        <v>339</v>
      </c>
      <c r="D83" s="112" t="s">
        <v>383</v>
      </c>
      <c r="E83" s="65"/>
      <c r="F83" s="71"/>
      <c r="G83" s="71"/>
      <c r="H83" s="71"/>
    </row>
    <row r="84" spans="1:8" ht="33.75" hidden="1" x14ac:dyDescent="0.25">
      <c r="A84" s="114" t="s">
        <v>113</v>
      </c>
      <c r="B84" s="108" t="s">
        <v>126</v>
      </c>
      <c r="C84" s="109" t="s">
        <v>340</v>
      </c>
      <c r="D84" s="112" t="s">
        <v>383</v>
      </c>
      <c r="E84" s="65"/>
      <c r="F84" s="71"/>
      <c r="G84" s="71"/>
      <c r="H84" s="71"/>
    </row>
    <row r="85" spans="1:8" ht="33.75" hidden="1" x14ac:dyDescent="0.25">
      <c r="A85" s="114" t="s">
        <v>113</v>
      </c>
      <c r="B85" s="108" t="s">
        <v>126</v>
      </c>
      <c r="C85" s="109" t="s">
        <v>341</v>
      </c>
      <c r="D85" s="112" t="s">
        <v>383</v>
      </c>
      <c r="E85" s="65"/>
      <c r="F85" s="71"/>
      <c r="G85" s="71"/>
      <c r="H85" s="71"/>
    </row>
    <row r="86" spans="1:8" ht="56.25" hidden="1" x14ac:dyDescent="0.25">
      <c r="A86" s="114" t="s">
        <v>113</v>
      </c>
      <c r="B86" s="108" t="s">
        <v>126</v>
      </c>
      <c r="C86" s="109" t="s">
        <v>342</v>
      </c>
      <c r="D86" s="112" t="s">
        <v>383</v>
      </c>
      <c r="E86" s="65"/>
      <c r="F86" s="71"/>
      <c r="G86" s="71"/>
      <c r="H86" s="71"/>
    </row>
    <row r="87" spans="1:8" ht="22.5" hidden="1" x14ac:dyDescent="0.25">
      <c r="A87" s="114" t="s">
        <v>113</v>
      </c>
      <c r="B87" s="108" t="s">
        <v>126</v>
      </c>
      <c r="C87" s="109" t="s">
        <v>343</v>
      </c>
      <c r="D87" s="112" t="s">
        <v>383</v>
      </c>
      <c r="E87" s="65"/>
      <c r="F87" s="71"/>
      <c r="G87" s="71"/>
      <c r="H87" s="71"/>
    </row>
    <row r="88" spans="1:8" ht="33.75" x14ac:dyDescent="0.25">
      <c r="A88" s="114" t="s">
        <v>113</v>
      </c>
      <c r="B88" s="108" t="s">
        <v>126</v>
      </c>
      <c r="C88" s="109" t="s">
        <v>344</v>
      </c>
      <c r="D88" s="112" t="s">
        <v>382</v>
      </c>
      <c r="E88" s="65"/>
      <c r="F88" s="71" t="s">
        <v>131</v>
      </c>
      <c r="G88" s="71" t="s">
        <v>397</v>
      </c>
      <c r="H88" s="71"/>
    </row>
    <row r="89" spans="1:8" ht="45" x14ac:dyDescent="0.25">
      <c r="A89" s="114" t="s">
        <v>113</v>
      </c>
      <c r="B89" s="108" t="s">
        <v>126</v>
      </c>
      <c r="C89" s="109" t="s">
        <v>345</v>
      </c>
      <c r="D89" s="112" t="s">
        <v>382</v>
      </c>
      <c r="E89" s="65"/>
      <c r="F89" s="71" t="s">
        <v>131</v>
      </c>
      <c r="G89" s="71" t="s">
        <v>131</v>
      </c>
      <c r="H89" s="71"/>
    </row>
    <row r="90" spans="1:8" ht="22.5" x14ac:dyDescent="0.25">
      <c r="A90" s="114" t="s">
        <v>113</v>
      </c>
      <c r="B90" s="108" t="s">
        <v>127</v>
      </c>
      <c r="C90" s="109" t="s">
        <v>346</v>
      </c>
      <c r="D90" s="112" t="s">
        <v>382</v>
      </c>
      <c r="E90" s="65"/>
      <c r="F90" s="71" t="s">
        <v>131</v>
      </c>
      <c r="G90" s="71" t="s">
        <v>397</v>
      </c>
      <c r="H90" s="71"/>
    </row>
    <row r="91" spans="1:8" ht="33.75" hidden="1" x14ac:dyDescent="0.25">
      <c r="A91" s="114" t="s">
        <v>113</v>
      </c>
      <c r="B91" s="108" t="s">
        <v>127</v>
      </c>
      <c r="C91" s="109" t="s">
        <v>347</v>
      </c>
      <c r="D91" s="112" t="s">
        <v>383</v>
      </c>
      <c r="E91" s="65"/>
      <c r="F91" s="71"/>
      <c r="G91" s="71"/>
      <c r="H91" s="71"/>
    </row>
    <row r="92" spans="1:8" ht="33.75" hidden="1" x14ac:dyDescent="0.25">
      <c r="A92" s="114" t="s">
        <v>113</v>
      </c>
      <c r="B92" s="108" t="s">
        <v>127</v>
      </c>
      <c r="C92" s="109" t="s">
        <v>348</v>
      </c>
      <c r="D92" s="112" t="s">
        <v>383</v>
      </c>
      <c r="E92" s="65"/>
      <c r="F92" s="71"/>
      <c r="G92" s="71"/>
      <c r="H92" s="71"/>
    </row>
    <row r="93" spans="1:8" ht="22.5" hidden="1" x14ac:dyDescent="0.25">
      <c r="A93" s="114" t="s">
        <v>113</v>
      </c>
      <c r="B93" s="108" t="s">
        <v>127</v>
      </c>
      <c r="C93" s="109" t="s">
        <v>349</v>
      </c>
      <c r="D93" s="112" t="s">
        <v>383</v>
      </c>
      <c r="E93" s="65"/>
      <c r="F93" s="71"/>
      <c r="G93" s="71"/>
      <c r="H93" s="71"/>
    </row>
    <row r="94" spans="1:8" ht="33.75" x14ac:dyDescent="0.25">
      <c r="A94" s="114" t="s">
        <v>113</v>
      </c>
      <c r="B94" s="108" t="s">
        <v>127</v>
      </c>
      <c r="C94" s="109" t="s">
        <v>350</v>
      </c>
      <c r="D94" s="112" t="s">
        <v>382</v>
      </c>
      <c r="E94" s="65"/>
      <c r="F94" s="71" t="s">
        <v>131</v>
      </c>
      <c r="G94" s="71" t="s">
        <v>397</v>
      </c>
      <c r="H94" s="71"/>
    </row>
    <row r="95" spans="1:8" ht="33.75" x14ac:dyDescent="0.25">
      <c r="A95" s="114" t="s">
        <v>113</v>
      </c>
      <c r="B95" s="108" t="s">
        <v>128</v>
      </c>
      <c r="C95" s="109" t="s">
        <v>351</v>
      </c>
      <c r="D95" s="112" t="s">
        <v>382</v>
      </c>
      <c r="E95" s="65"/>
      <c r="F95" s="71" t="s">
        <v>131</v>
      </c>
      <c r="G95" s="71" t="s">
        <v>131</v>
      </c>
      <c r="H95" s="71"/>
    </row>
    <row r="96" spans="1:8" ht="33.75" hidden="1" x14ac:dyDescent="0.25">
      <c r="A96" s="114" t="s">
        <v>113</v>
      </c>
      <c r="B96" s="108" t="s">
        <v>128</v>
      </c>
      <c r="C96" s="109" t="s">
        <v>352</v>
      </c>
      <c r="D96" s="112" t="s">
        <v>383</v>
      </c>
      <c r="E96" s="65"/>
      <c r="F96" s="71"/>
      <c r="G96" s="71"/>
      <c r="H96" s="71"/>
    </row>
    <row r="97" spans="1:8" hidden="1" x14ac:dyDescent="0.25">
      <c r="A97" s="114" t="s">
        <v>113</v>
      </c>
      <c r="B97" s="108" t="s">
        <v>128</v>
      </c>
      <c r="C97" s="109" t="s">
        <v>368</v>
      </c>
      <c r="D97" s="112" t="s">
        <v>383</v>
      </c>
      <c r="E97" s="65"/>
      <c r="F97" s="71"/>
      <c r="G97" s="71"/>
      <c r="H97" s="71"/>
    </row>
    <row r="98" spans="1:8" ht="90" x14ac:dyDescent="0.25">
      <c r="A98" s="114" t="s">
        <v>113</v>
      </c>
      <c r="B98" s="108" t="s">
        <v>128</v>
      </c>
      <c r="C98" s="109" t="s">
        <v>353</v>
      </c>
      <c r="D98" s="112" t="s">
        <v>382</v>
      </c>
      <c r="E98" s="65"/>
      <c r="F98" s="71" t="s">
        <v>397</v>
      </c>
      <c r="G98" s="71" t="s">
        <v>397</v>
      </c>
      <c r="H98" s="71"/>
    </row>
    <row r="99" spans="1:8" ht="45" hidden="1" x14ac:dyDescent="0.25">
      <c r="A99" s="114" t="s">
        <v>113</v>
      </c>
      <c r="B99" s="108" t="s">
        <v>128</v>
      </c>
      <c r="C99" s="109" t="s">
        <v>354</v>
      </c>
      <c r="D99" s="112" t="s">
        <v>383</v>
      </c>
      <c r="E99" s="65"/>
      <c r="F99" s="71"/>
      <c r="G99" s="71"/>
      <c r="H99" s="71"/>
    </row>
    <row r="100" spans="1:8" ht="22.5" x14ac:dyDescent="0.25">
      <c r="A100" s="114" t="s">
        <v>113</v>
      </c>
      <c r="B100" s="108" t="s">
        <v>128</v>
      </c>
      <c r="C100" s="109" t="s">
        <v>355</v>
      </c>
      <c r="D100" s="112" t="s">
        <v>382</v>
      </c>
      <c r="E100" s="65"/>
      <c r="F100" s="71" t="s">
        <v>397</v>
      </c>
      <c r="G100" s="71" t="s">
        <v>397</v>
      </c>
      <c r="H100" s="71"/>
    </row>
    <row r="101" spans="1:8" ht="45" hidden="1" x14ac:dyDescent="0.25">
      <c r="A101" s="114" t="s">
        <v>113</v>
      </c>
      <c r="B101" s="108" t="s">
        <v>129</v>
      </c>
      <c r="C101" s="109" t="s">
        <v>356</v>
      </c>
      <c r="D101" s="112" t="s">
        <v>383</v>
      </c>
      <c r="E101" s="65"/>
      <c r="F101" s="71"/>
      <c r="G101" s="71"/>
      <c r="H101" s="71"/>
    </row>
    <row r="102" spans="1:8" ht="56.25" hidden="1" x14ac:dyDescent="0.25">
      <c r="A102" s="114" t="s">
        <v>113</v>
      </c>
      <c r="B102" s="108" t="s">
        <v>129</v>
      </c>
      <c r="C102" s="109" t="s">
        <v>357</v>
      </c>
      <c r="D102" s="112" t="s">
        <v>383</v>
      </c>
      <c r="E102" s="65"/>
      <c r="F102" s="71"/>
      <c r="G102" s="71"/>
      <c r="H102" s="71"/>
    </row>
    <row r="103" spans="1:8" ht="22.5" hidden="1" x14ac:dyDescent="0.25">
      <c r="A103" s="114" t="s">
        <v>113</v>
      </c>
      <c r="B103" s="108" t="s">
        <v>129</v>
      </c>
      <c r="C103" s="109" t="s">
        <v>358</v>
      </c>
      <c r="D103" s="112" t="s">
        <v>383</v>
      </c>
      <c r="E103" s="65"/>
      <c r="F103" s="71"/>
      <c r="G103" s="71"/>
      <c r="H103" s="71"/>
    </row>
    <row r="104" spans="1:8" ht="22.5" hidden="1" x14ac:dyDescent="0.25">
      <c r="A104" s="114" t="s">
        <v>113</v>
      </c>
      <c r="B104" s="108" t="s">
        <v>129</v>
      </c>
      <c r="C104" s="109" t="s">
        <v>359</v>
      </c>
      <c r="D104" s="112" t="s">
        <v>383</v>
      </c>
      <c r="E104" s="65"/>
      <c r="F104" s="71"/>
      <c r="G104" s="71"/>
      <c r="H104" s="71"/>
    </row>
    <row r="105" spans="1:8" ht="22.5" hidden="1" x14ac:dyDescent="0.25">
      <c r="A105" s="114" t="s">
        <v>113</v>
      </c>
      <c r="B105" s="108" t="s">
        <v>129</v>
      </c>
      <c r="C105" s="109" t="s">
        <v>360</v>
      </c>
      <c r="D105" s="112" t="s">
        <v>383</v>
      </c>
      <c r="E105" s="65"/>
      <c r="F105" s="71"/>
      <c r="G105" s="71"/>
      <c r="H105" s="71"/>
    </row>
    <row r="106" spans="1:8" ht="33.75" hidden="1" x14ac:dyDescent="0.25">
      <c r="A106" s="114" t="s">
        <v>113</v>
      </c>
      <c r="B106" s="108" t="s">
        <v>129</v>
      </c>
      <c r="C106" s="109" t="s">
        <v>361</v>
      </c>
      <c r="D106" s="112" t="s">
        <v>383</v>
      </c>
      <c r="E106" s="65"/>
      <c r="F106" s="71"/>
      <c r="G106" s="71"/>
      <c r="H106" s="71"/>
    </row>
    <row r="107" spans="1:8" ht="22.5" hidden="1" x14ac:dyDescent="0.25">
      <c r="A107" s="114" t="s">
        <v>113</v>
      </c>
      <c r="B107" s="108" t="s">
        <v>129</v>
      </c>
      <c r="C107" s="109" t="s">
        <v>362</v>
      </c>
      <c r="D107" s="112" t="s">
        <v>383</v>
      </c>
      <c r="E107" s="65"/>
      <c r="F107" s="71"/>
      <c r="G107" s="71"/>
      <c r="H107" s="71"/>
    </row>
    <row r="108" spans="1:8" ht="33.75" x14ac:dyDescent="0.25">
      <c r="A108" s="114" t="s">
        <v>113</v>
      </c>
      <c r="B108" s="108" t="s">
        <v>130</v>
      </c>
      <c r="C108" s="108" t="s">
        <v>110</v>
      </c>
      <c r="D108" s="112" t="s">
        <v>382</v>
      </c>
      <c r="E108" s="66"/>
      <c r="F108" s="71" t="s">
        <v>131</v>
      </c>
      <c r="G108" s="71" t="s">
        <v>131</v>
      </c>
      <c r="H108" s="71"/>
    </row>
  </sheetData>
  <autoFilter ref="A1:J108">
    <filterColumn colId="3">
      <filters>
        <filter val="CUMPLIDO"/>
      </filters>
    </filterColumn>
  </autoFilter>
  <conditionalFormatting sqref="F1:G1048576">
    <cfRule type="cellIs" dxfId="0" priority="1" operator="equal">
      <formula>"SI"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4"/>
  <sheetViews>
    <sheetView tabSelected="1" workbookViewId="0">
      <selection activeCell="D10" sqref="D10"/>
    </sheetView>
  </sheetViews>
  <sheetFormatPr baseColWidth="10" defaultRowHeight="15" x14ac:dyDescent="0.25"/>
  <cols>
    <col min="2" max="2" width="26.140625" customWidth="1"/>
    <col min="3" max="3" width="19.5703125" customWidth="1"/>
    <col min="4" max="4" width="16" customWidth="1"/>
  </cols>
  <sheetData>
    <row r="3" spans="2:6" x14ac:dyDescent="0.25">
      <c r="B3" s="145" t="s">
        <v>398</v>
      </c>
      <c r="C3" s="146"/>
      <c r="D3" s="146"/>
      <c r="E3" s="146"/>
      <c r="F3" s="147"/>
    </row>
    <row r="4" spans="2:6" ht="38.25" customHeight="1" x14ac:dyDescent="0.25">
      <c r="B4" s="142" t="s">
        <v>410</v>
      </c>
      <c r="C4" s="143"/>
      <c r="D4" s="143"/>
      <c r="E4" s="143"/>
      <c r="F4" s="144"/>
    </row>
    <row r="5" spans="2:6" x14ac:dyDescent="0.25">
      <c r="B5" s="148"/>
      <c r="C5" s="153" t="s">
        <v>399</v>
      </c>
      <c r="D5" s="154" t="s">
        <v>399</v>
      </c>
      <c r="E5" s="154" t="s">
        <v>400</v>
      </c>
      <c r="F5" s="154" t="s">
        <v>401</v>
      </c>
    </row>
    <row r="6" spans="2:6" x14ac:dyDescent="0.25">
      <c r="B6" s="155" t="s">
        <v>411</v>
      </c>
      <c r="C6" s="156" t="s">
        <v>402</v>
      </c>
      <c r="D6" s="157" t="s">
        <v>403</v>
      </c>
      <c r="E6" s="157" t="s">
        <v>404</v>
      </c>
      <c r="F6" s="157" t="s">
        <v>405</v>
      </c>
    </row>
    <row r="7" spans="2:6" s="151" customFormat="1" ht="21" x14ac:dyDescent="0.35">
      <c r="B7" s="149" t="s">
        <v>412</v>
      </c>
      <c r="C7" s="150">
        <v>0.25230000000000002</v>
      </c>
      <c r="D7" s="150">
        <v>0.86829999999999996</v>
      </c>
      <c r="E7" s="150">
        <v>0.62962962962962965</v>
      </c>
      <c r="F7" s="150">
        <v>0.48148148148148145</v>
      </c>
    </row>
    <row r="8" spans="2:6" s="151" customFormat="1" ht="21" x14ac:dyDescent="0.35">
      <c r="B8" s="152" t="s">
        <v>413</v>
      </c>
      <c r="C8" s="150">
        <v>0.51</v>
      </c>
      <c r="D8" s="150">
        <v>0.76</v>
      </c>
      <c r="E8" s="150">
        <v>0.42857142857142855</v>
      </c>
      <c r="F8" s="150">
        <v>0.5714285714285714</v>
      </c>
    </row>
    <row r="11" spans="2:6" x14ac:dyDescent="0.25">
      <c r="B11" s="141" t="s">
        <v>406</v>
      </c>
      <c r="C11" s="140"/>
      <c r="D11" s="140"/>
      <c r="E11" s="140"/>
      <c r="F11" s="140"/>
    </row>
    <row r="12" spans="2:6" x14ac:dyDescent="0.25">
      <c r="B12" s="141" t="s">
        <v>407</v>
      </c>
      <c r="C12" s="140"/>
      <c r="D12" s="140"/>
      <c r="E12" s="140"/>
      <c r="F12" s="140"/>
    </row>
    <row r="13" spans="2:6" x14ac:dyDescent="0.25">
      <c r="B13" s="141" t="s">
        <v>408</v>
      </c>
      <c r="C13" s="140"/>
      <c r="D13" s="140"/>
      <c r="E13" s="140"/>
      <c r="F13" s="140"/>
    </row>
    <row r="14" spans="2:6" x14ac:dyDescent="0.25">
      <c r="B14" s="141" t="s">
        <v>409</v>
      </c>
      <c r="C14" s="140"/>
      <c r="D14" s="140"/>
      <c r="E14" s="140"/>
      <c r="F14" s="140"/>
    </row>
  </sheetData>
  <mergeCells count="2">
    <mergeCell ref="B4:F4"/>
    <mergeCell ref="B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2</vt:i4>
      </vt:variant>
    </vt:vector>
  </HeadingPairs>
  <TitlesOfParts>
    <vt:vector size="14" baseType="lpstr">
      <vt:lpstr>SEGUIMIENTO ANTERIOR</vt:lpstr>
      <vt:lpstr>OFERTA ELECTORAL</vt:lpstr>
      <vt:lpstr>CUADRO 1</vt:lpstr>
      <vt:lpstr>CUADRO 1 (2)</vt:lpstr>
      <vt:lpstr>anexo 2</vt:lpstr>
      <vt:lpstr>Hoja11</vt:lpstr>
      <vt:lpstr>Hoja13</vt:lpstr>
      <vt:lpstr>Hoja10</vt:lpstr>
      <vt:lpstr>Hoja12</vt:lpstr>
      <vt:lpstr>cUADRO 2</vt:lpstr>
      <vt:lpstr>Hoja9</vt:lpstr>
      <vt:lpstr>BASE DE DATOS</vt:lpstr>
      <vt:lpstr>'OFERTA ELECTORAL'!bookmark5</vt:lpstr>
      <vt:lpstr>'OFERTA ELECTORAL'!bookmark7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OMARTINEZ</dc:creator>
  <cp:lastModifiedBy>OMARTINEZ</cp:lastModifiedBy>
  <dcterms:created xsi:type="dcterms:W3CDTF">2017-03-31T14:08:36Z</dcterms:created>
  <dcterms:modified xsi:type="dcterms:W3CDTF">2017-04-05T22:40:20Z</dcterms:modified>
</cp:coreProperties>
</file>